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105" windowWidth="9420" windowHeight="4515"/>
  </bookViews>
  <sheets>
    <sheet name="Költségvetés 2015" sheetId="20" r:id="rId1"/>
    <sheet name="Munka1" sheetId="23" r:id="rId2"/>
  </sheets>
  <definedNames>
    <definedName name="_xlnm.Print_Area" localSheetId="0">'Költségvetés 2015'!$A$1:$G$47</definedName>
  </definedNames>
  <calcPr calcId="125725"/>
</workbook>
</file>

<file path=xl/calcChain.xml><?xml version="1.0" encoding="utf-8"?>
<calcChain xmlns="http://schemas.openxmlformats.org/spreadsheetml/2006/main">
  <c r="G45" i="20"/>
  <c r="G44"/>
  <c r="G42"/>
  <c r="G41"/>
  <c r="G40"/>
  <c r="G39"/>
  <c r="G38"/>
  <c r="G37"/>
  <c r="G36"/>
  <c r="G35"/>
  <c r="G33"/>
  <c r="G32"/>
  <c r="G31"/>
  <c r="G29"/>
  <c r="G27"/>
  <c r="G26"/>
  <c r="G25"/>
  <c r="G24"/>
  <c r="G23"/>
  <c r="G21"/>
  <c r="G9"/>
  <c r="F28"/>
  <c r="F22"/>
  <c r="F30" s="1"/>
  <c r="E46"/>
  <c r="F43"/>
  <c r="G43" s="1"/>
  <c r="E43"/>
  <c r="C43"/>
  <c r="F46"/>
  <c r="G46" s="1"/>
  <c r="F34"/>
  <c r="F10"/>
  <c r="F14" s="1"/>
  <c r="F47" l="1"/>
  <c r="E34"/>
  <c r="G34" s="1"/>
  <c r="E28"/>
  <c r="G28" s="1"/>
  <c r="E22"/>
  <c r="G22" s="1"/>
  <c r="E10"/>
  <c r="E14" s="1"/>
  <c r="C34"/>
  <c r="C28"/>
  <c r="D14"/>
  <c r="C10"/>
  <c r="C14" s="1"/>
  <c r="D46"/>
  <c r="D34"/>
  <c r="D43" s="1"/>
  <c r="D28"/>
  <c r="D25"/>
  <c r="D22"/>
  <c r="C22"/>
  <c r="C30" s="1"/>
  <c r="C47" s="1"/>
  <c r="E30" l="1"/>
  <c r="D30"/>
  <c r="E47" l="1"/>
  <c r="G47" s="1"/>
  <c r="G30"/>
  <c r="D47"/>
</calcChain>
</file>

<file path=xl/sharedStrings.xml><?xml version="1.0" encoding="utf-8"?>
<sst xmlns="http://schemas.openxmlformats.org/spreadsheetml/2006/main" count="69" uniqueCount="61">
  <si>
    <t>Dologi kiadások összesen:</t>
  </si>
  <si>
    <t>Alapilletmények</t>
  </si>
  <si>
    <t>Rendszeres személyi juttatások összesen:</t>
  </si>
  <si>
    <t>Személyi juttatások összesen:</t>
  </si>
  <si>
    <t>Munkaadókat terhelő járulékok összesen:</t>
  </si>
  <si>
    <t>Eredeti előirányzat</t>
  </si>
  <si>
    <t>Működési célú bevételek</t>
  </si>
  <si>
    <t>TB járulék (27 %)</t>
  </si>
  <si>
    <t>BEVÉTELEK</t>
  </si>
  <si>
    <t>KIADÁSOK</t>
  </si>
  <si>
    <t>Étkezési hozzájárulás + egészségpénztári juttatás</t>
  </si>
  <si>
    <t>Munkáltatót terhelő SZJA (telefon,cafateria)</t>
  </si>
  <si>
    <t>Betegszabadság</t>
  </si>
  <si>
    <t>Közlekedési ktg térítés</t>
  </si>
  <si>
    <t>Védőszemüveg</t>
  </si>
  <si>
    <t>Nem rendszeres személyi juttatások</t>
  </si>
  <si>
    <t>Vásárolt termékek Áfa</t>
  </si>
  <si>
    <t>Egyéb üzemeltetés fnntartási kiadások</t>
  </si>
  <si>
    <t>Belföldi kiküldetés</t>
  </si>
  <si>
    <t>Felügyeleti szervtől kapoot támogatás</t>
  </si>
  <si>
    <t xml:space="preserve">Egészségügyi hozzájárulás  </t>
  </si>
  <si>
    <t>B816</t>
  </si>
  <si>
    <t>Szakmai anyagok beszerzése</t>
  </si>
  <si>
    <t>K1101</t>
  </si>
  <si>
    <t>K1107</t>
  </si>
  <si>
    <t>K1113</t>
  </si>
  <si>
    <t>K1109</t>
  </si>
  <si>
    <t>K2</t>
  </si>
  <si>
    <t>K312</t>
  </si>
  <si>
    <t>Előző évi pénzmaradvány igénybevétele</t>
  </si>
  <si>
    <t xml:space="preserve">Nem adatátviteli távközlési díj </t>
  </si>
  <si>
    <t>Egyéb kommunikációs szolgáltatás (Iktató,eKÖZIG,Vizual,DSone)</t>
  </si>
  <si>
    <t>K311</t>
  </si>
  <si>
    <t>K322</t>
  </si>
  <si>
    <t>K321</t>
  </si>
  <si>
    <t>K337</t>
  </si>
  <si>
    <t>K341</t>
  </si>
  <si>
    <t>Üzemeltetési anyagok beszerzése</t>
  </si>
  <si>
    <t>Külső személyi juttatások</t>
  </si>
  <si>
    <t>K122</t>
  </si>
  <si>
    <t>Módosított előirányzat</t>
  </si>
  <si>
    <t xml:space="preserve">Kormányzati funkció bevételei összesen: </t>
  </si>
  <si>
    <t>Működési délú bevételek</t>
  </si>
  <si>
    <t>B16</t>
  </si>
  <si>
    <t>Kamat bevételek</t>
  </si>
  <si>
    <t>B4</t>
  </si>
  <si>
    <t>K111</t>
  </si>
  <si>
    <t>K113</t>
  </si>
  <si>
    <t>Adatok ezer Ft-ban</t>
  </si>
  <si>
    <t>Egyéb személyi juttatások</t>
  </si>
  <si>
    <t>Fejlesztési kiadások összesen:</t>
  </si>
  <si>
    <t>Kisértékű eszköz beszerzése (irat-megsemmisítő)</t>
  </si>
  <si>
    <t>Kisértékű eszköz Áfa</t>
  </si>
  <si>
    <t>Szakmai szolgáltatások</t>
  </si>
  <si>
    <t>Kincsesbánya Közös Önkormányzati Hivatal                                                                                                                               2015. évi költségvetése</t>
  </si>
  <si>
    <t>1. számú melléklet a …./2016. (....……)önkormányzati határozathoz</t>
  </si>
  <si>
    <t>Teljesítés</t>
  </si>
  <si>
    <t>%</t>
  </si>
  <si>
    <t>11130 Önkormányzatok és önkormányzati hivatalok jogalkotó és általános igazgatási tevékenysége</t>
  </si>
  <si>
    <t xml:space="preserve">Kormányzati funkció kiadásai összesen: </t>
  </si>
  <si>
    <t>Rovat-kód</t>
  </si>
</sst>
</file>

<file path=xl/styles.xml><?xml version="1.0" encoding="utf-8"?>
<styleSheet xmlns="http://schemas.openxmlformats.org/spreadsheetml/2006/main">
  <fonts count="18">
    <font>
      <sz val="10"/>
      <name val="Arial CE"/>
      <charset val="238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i/>
      <sz val="14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15"/>
      <name val="Cambria"/>
      <family val="1"/>
      <charset val="238"/>
      <scheme val="major"/>
    </font>
    <font>
      <sz val="10"/>
      <name val="Cambria"/>
      <family val="1"/>
      <charset val="238"/>
    </font>
    <font>
      <b/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3"/>
      <name val="Cambria"/>
      <family val="1"/>
      <charset val="238"/>
    </font>
    <font>
      <b/>
      <i/>
      <sz val="13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top"/>
    </xf>
    <xf numFmtId="0" fontId="4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9" fillId="5" borderId="9" xfId="0" applyFont="1" applyFill="1" applyBorder="1" applyAlignment="1">
      <alignment vertical="center" wrapText="1"/>
    </xf>
    <xf numFmtId="3" fontId="9" fillId="5" borderId="9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3" fontId="9" fillId="4" borderId="9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3" fontId="14" fillId="0" borderId="5" xfId="0" applyNumberFormat="1" applyFont="1" applyBorder="1" applyAlignment="1">
      <alignment vertical="center"/>
    </xf>
    <xf numFmtId="3" fontId="9" fillId="6" borderId="9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2" fontId="1" fillId="0" borderId="8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2" fontId="9" fillId="7" borderId="10" xfId="0" applyNumberFormat="1" applyFont="1" applyFill="1" applyBorder="1" applyAlignment="1">
      <alignment vertical="center"/>
    </xf>
    <xf numFmtId="2" fontId="17" fillId="6" borderId="10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/>
    </xf>
    <xf numFmtId="0" fontId="8" fillId="3" borderId="19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2" fontId="11" fillId="0" borderId="8" xfId="0" applyNumberFormat="1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3" fontId="15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9" fillId="7" borderId="9" xfId="0" applyNumberFormat="1" applyFont="1" applyFill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2343150</xdr:colOff>
      <xdr:row>0</xdr:row>
      <xdr:rowOff>0</xdr:rowOff>
    </xdr:from>
    <xdr:to>
      <xdr:col>0</xdr:col>
      <xdr:colOff>2343150</xdr:colOff>
      <xdr:row>7</xdr:row>
      <xdr:rowOff>0</xdr:rowOff>
    </xdr:to>
    <xdr:pic>
      <xdr:nvPicPr>
        <xdr:cNvPr id="1416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3150" y="0"/>
          <a:ext cx="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2343150</xdr:colOff>
      <xdr:row>2</xdr:row>
      <xdr:rowOff>0</xdr:rowOff>
    </xdr:from>
    <xdr:to>
      <xdr:col>0</xdr:col>
      <xdr:colOff>2343150</xdr:colOff>
      <xdr:row>6</xdr:row>
      <xdr:rowOff>209550</xdr:rowOff>
    </xdr:to>
    <xdr:pic>
      <xdr:nvPicPr>
        <xdr:cNvPr id="1417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3150" y="800100"/>
          <a:ext cx="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showGridLines="0" tabSelected="1" view="pageBreakPreview" zoomScaleNormal="100" zoomScaleSheetLayoutView="100" workbookViewId="0">
      <selection activeCell="K2" sqref="K2"/>
    </sheetView>
  </sheetViews>
  <sheetFormatPr defaultRowHeight="14.25"/>
  <cols>
    <col min="1" max="1" width="54" style="2" customWidth="1"/>
    <col min="2" max="2" width="5.7109375" style="2" customWidth="1"/>
    <col min="3" max="3" width="14" style="2" customWidth="1"/>
    <col min="4" max="4" width="0" style="1" hidden="1" customWidth="1"/>
    <col min="5" max="5" width="15.7109375" style="2" customWidth="1"/>
    <col min="6" max="6" width="12" style="2" customWidth="1"/>
    <col min="7" max="7" width="9.5703125" style="2" customWidth="1"/>
    <col min="8" max="16384" width="9.140625" style="2"/>
  </cols>
  <sheetData>
    <row r="1" spans="1:7" ht="16.5" customHeight="1" thickBot="1">
      <c r="A1" s="73" t="s">
        <v>55</v>
      </c>
      <c r="B1" s="73"/>
      <c r="C1" s="73"/>
      <c r="D1" s="73"/>
      <c r="E1" s="73"/>
      <c r="F1" s="73"/>
      <c r="G1" s="73"/>
    </row>
    <row r="2" spans="1:7" s="4" customFormat="1" ht="45.75" customHeight="1" thickBot="1">
      <c r="A2" s="70" t="s">
        <v>54</v>
      </c>
      <c r="B2" s="71"/>
      <c r="C2" s="71"/>
      <c r="D2" s="71"/>
      <c r="E2" s="71"/>
      <c r="F2" s="71"/>
      <c r="G2" s="72"/>
    </row>
    <row r="3" spans="1:7" ht="24.75" customHeight="1" thickBot="1">
      <c r="A3" s="20"/>
      <c r="B3" s="74" t="s">
        <v>48</v>
      </c>
      <c r="C3" s="74"/>
      <c r="D3" s="74"/>
      <c r="E3" s="74"/>
      <c r="F3" s="74"/>
      <c r="G3" s="74"/>
    </row>
    <row r="4" spans="1:7" ht="15.75" hidden="1" customHeight="1" thickBot="1">
      <c r="A4" s="5"/>
      <c r="B4" s="5"/>
      <c r="C4" s="18"/>
      <c r="D4" s="3"/>
    </row>
    <row r="5" spans="1:7" ht="15.75" customHeight="1">
      <c r="A5" s="60" t="s">
        <v>58</v>
      </c>
      <c r="B5" s="77" t="s">
        <v>60</v>
      </c>
      <c r="C5" s="68" t="s">
        <v>5</v>
      </c>
      <c r="D5" s="41"/>
      <c r="E5" s="75" t="s">
        <v>40</v>
      </c>
      <c r="F5" s="75" t="s">
        <v>56</v>
      </c>
      <c r="G5" s="62" t="s">
        <v>57</v>
      </c>
    </row>
    <row r="6" spans="1:7" ht="15.75" customHeight="1">
      <c r="A6" s="61"/>
      <c r="B6" s="78"/>
      <c r="C6" s="69"/>
      <c r="D6" s="40"/>
      <c r="E6" s="76"/>
      <c r="F6" s="76"/>
      <c r="G6" s="63"/>
    </row>
    <row r="7" spans="1:7" ht="20.25" customHeight="1">
      <c r="A7" s="61"/>
      <c r="B7" s="79"/>
      <c r="C7" s="69"/>
      <c r="D7" s="40"/>
      <c r="E7" s="76"/>
      <c r="F7" s="76"/>
      <c r="G7" s="64"/>
    </row>
    <row r="8" spans="1:7" ht="18">
      <c r="A8" s="65" t="s">
        <v>8</v>
      </c>
      <c r="B8" s="66"/>
      <c r="C8" s="66"/>
      <c r="D8" s="66"/>
      <c r="E8" s="66"/>
      <c r="F8" s="66"/>
      <c r="G8" s="67"/>
    </row>
    <row r="9" spans="1:7">
      <c r="A9" s="35" t="s">
        <v>19</v>
      </c>
      <c r="B9" s="29" t="s">
        <v>21</v>
      </c>
      <c r="C9" s="23">
        <v>36365</v>
      </c>
      <c r="D9" s="33"/>
      <c r="E9" s="23">
        <v>37095</v>
      </c>
      <c r="F9" s="86">
        <v>37095</v>
      </c>
      <c r="G9" s="49">
        <f>F9/E9*100</f>
        <v>100</v>
      </c>
    </row>
    <row r="10" spans="1:7">
      <c r="A10" s="36" t="s">
        <v>6</v>
      </c>
      <c r="B10" s="30"/>
      <c r="C10" s="27">
        <f>SUM(C9:C9)</f>
        <v>36365</v>
      </c>
      <c r="D10" s="34"/>
      <c r="E10" s="27">
        <f>SUM(E9)</f>
        <v>37095</v>
      </c>
      <c r="F10" s="27">
        <f>SUM(F9)</f>
        <v>37095</v>
      </c>
      <c r="G10" s="50">
        <v>100</v>
      </c>
    </row>
    <row r="11" spans="1:7">
      <c r="A11" s="36" t="s">
        <v>42</v>
      </c>
      <c r="B11" s="42" t="s">
        <v>43</v>
      </c>
      <c r="C11" s="27"/>
      <c r="D11" s="34"/>
      <c r="E11" s="43">
        <v>88</v>
      </c>
      <c r="F11" s="27">
        <v>88</v>
      </c>
      <c r="G11" s="80">
        <v>100</v>
      </c>
    </row>
    <row r="12" spans="1:7">
      <c r="A12" s="36" t="s">
        <v>44</v>
      </c>
      <c r="B12" s="42" t="s">
        <v>45</v>
      </c>
      <c r="C12" s="27"/>
      <c r="D12" s="34"/>
      <c r="E12" s="43">
        <v>5</v>
      </c>
      <c r="F12" s="27">
        <v>5</v>
      </c>
      <c r="G12" s="80">
        <v>100</v>
      </c>
    </row>
    <row r="13" spans="1:7">
      <c r="A13" s="36" t="s">
        <v>29</v>
      </c>
      <c r="B13" s="30"/>
      <c r="C13" s="27">
        <v>2079</v>
      </c>
      <c r="D13" s="34"/>
      <c r="E13" s="43">
        <v>3486</v>
      </c>
      <c r="F13" s="87">
        <v>3486</v>
      </c>
      <c r="G13" s="80">
        <v>100</v>
      </c>
    </row>
    <row r="14" spans="1:7" ht="18.75" thickBot="1">
      <c r="A14" s="37" t="s">
        <v>41</v>
      </c>
      <c r="B14" s="38"/>
      <c r="C14" s="39">
        <f>SUM(C10:C13)</f>
        <v>38444</v>
      </c>
      <c r="D14" s="39">
        <f t="shared" ref="D14" si="0">D10</f>
        <v>0</v>
      </c>
      <c r="E14" s="44">
        <f>SUM(E10:E13)</f>
        <v>40674</v>
      </c>
      <c r="F14" s="44">
        <f>F10+F12+F13+F11</f>
        <v>40674</v>
      </c>
      <c r="G14" s="54">
        <v>100</v>
      </c>
    </row>
    <row r="15" spans="1:7" ht="15" customHeight="1" thickBot="1">
      <c r="A15" s="5"/>
      <c r="B15" s="5"/>
      <c r="C15" s="6"/>
      <c r="D15" s="3"/>
    </row>
    <row r="16" spans="1:7" ht="15" hidden="1" thickBot="1">
      <c r="A16" s="5"/>
      <c r="B16" s="5"/>
      <c r="C16" s="16"/>
      <c r="D16" s="16"/>
      <c r="G16" s="21"/>
    </row>
    <row r="17" spans="1:9" ht="16.5" customHeight="1">
      <c r="A17" s="60" t="s">
        <v>58</v>
      </c>
      <c r="B17" s="81" t="s">
        <v>60</v>
      </c>
      <c r="C17" s="68" t="s">
        <v>5</v>
      </c>
      <c r="D17" s="41"/>
      <c r="E17" s="58" t="s">
        <v>40</v>
      </c>
      <c r="F17" s="62" t="s">
        <v>56</v>
      </c>
      <c r="G17" s="62" t="s">
        <v>57</v>
      </c>
      <c r="I17" s="19"/>
    </row>
    <row r="18" spans="1:9" ht="16.5" customHeight="1">
      <c r="A18" s="61"/>
      <c r="B18" s="82"/>
      <c r="C18" s="69"/>
      <c r="D18" s="40"/>
      <c r="E18" s="59"/>
      <c r="F18" s="63"/>
      <c r="G18" s="63"/>
    </row>
    <row r="19" spans="1:9" ht="20.25" customHeight="1">
      <c r="A19" s="61"/>
      <c r="B19" s="82"/>
      <c r="C19" s="69"/>
      <c r="D19" s="33"/>
      <c r="E19" s="59"/>
      <c r="F19" s="64"/>
      <c r="G19" s="64"/>
    </row>
    <row r="20" spans="1:9" ht="24.95" customHeight="1">
      <c r="A20" s="55" t="s">
        <v>9</v>
      </c>
      <c r="B20" s="56"/>
      <c r="C20" s="56"/>
      <c r="D20" s="56"/>
      <c r="E20" s="56"/>
      <c r="F20" s="56"/>
      <c r="G20" s="57"/>
    </row>
    <row r="21" spans="1:9" s="15" customFormat="1" ht="16.5" customHeight="1">
      <c r="A21" s="45" t="s">
        <v>1</v>
      </c>
      <c r="B21" s="22" t="s">
        <v>23</v>
      </c>
      <c r="C21" s="23">
        <v>25550</v>
      </c>
      <c r="D21" s="33"/>
      <c r="E21" s="23">
        <v>25550</v>
      </c>
      <c r="F21" s="23">
        <v>23461</v>
      </c>
      <c r="G21" s="51">
        <f t="shared" ref="G21:G47" si="1">F21/E21*100</f>
        <v>91.82387475538161</v>
      </c>
    </row>
    <row r="22" spans="1:9" ht="16.5" customHeight="1">
      <c r="A22" s="46" t="s">
        <v>2</v>
      </c>
      <c r="B22" s="28"/>
      <c r="C22" s="24">
        <f>SUM(C21)</f>
        <v>25550</v>
      </c>
      <c r="D22" s="24">
        <f t="shared" ref="D22" si="2">SUM(D21)</f>
        <v>0</v>
      </c>
      <c r="E22" s="24">
        <f>SUM(E21)</f>
        <v>25550</v>
      </c>
      <c r="F22" s="24">
        <f>SUM(F21)</f>
        <v>23461</v>
      </c>
      <c r="G22" s="52">
        <f t="shared" si="1"/>
        <v>91.82387475538161</v>
      </c>
    </row>
    <row r="23" spans="1:9" s="15" customFormat="1" ht="16.5" customHeight="1">
      <c r="A23" s="35" t="s">
        <v>10</v>
      </c>
      <c r="B23" s="29" t="s">
        <v>24</v>
      </c>
      <c r="C23" s="23">
        <v>1179</v>
      </c>
      <c r="D23" s="33"/>
      <c r="E23" s="23">
        <v>1179</v>
      </c>
      <c r="F23" s="23">
        <v>1177</v>
      </c>
      <c r="G23" s="51">
        <f t="shared" si="1"/>
        <v>99.830364715860895</v>
      </c>
    </row>
    <row r="24" spans="1:9" s="15" customFormat="1" ht="16.5" customHeight="1">
      <c r="A24" s="35" t="s">
        <v>12</v>
      </c>
      <c r="B24" s="29" t="s">
        <v>25</v>
      </c>
      <c r="C24" s="25">
        <v>80</v>
      </c>
      <c r="D24" s="33"/>
      <c r="E24" s="23">
        <v>80</v>
      </c>
      <c r="F24" s="23">
        <v>0</v>
      </c>
      <c r="G24" s="51">
        <f t="shared" si="1"/>
        <v>0</v>
      </c>
    </row>
    <row r="25" spans="1:9" ht="16.5" customHeight="1">
      <c r="A25" s="35" t="s">
        <v>13</v>
      </c>
      <c r="B25" s="29" t="s">
        <v>26</v>
      </c>
      <c r="C25" s="23">
        <v>360</v>
      </c>
      <c r="D25" s="43">
        <f>SUM(D23:D24)</f>
        <v>0</v>
      </c>
      <c r="E25" s="23">
        <v>360</v>
      </c>
      <c r="F25" s="23">
        <v>358</v>
      </c>
      <c r="G25" s="51">
        <f t="shared" si="1"/>
        <v>99.444444444444443</v>
      </c>
    </row>
    <row r="26" spans="1:9" s="15" customFormat="1" ht="16.5" customHeight="1">
      <c r="A26" s="35" t="s">
        <v>14</v>
      </c>
      <c r="B26" s="29" t="s">
        <v>46</v>
      </c>
      <c r="C26" s="26">
        <v>155</v>
      </c>
      <c r="D26" s="33"/>
      <c r="E26" s="23">
        <v>155</v>
      </c>
      <c r="F26" s="23">
        <v>116</v>
      </c>
      <c r="G26" s="51">
        <f t="shared" si="1"/>
        <v>74.838709677419359</v>
      </c>
    </row>
    <row r="27" spans="1:9" s="15" customFormat="1" ht="16.5" customHeight="1">
      <c r="A27" s="35" t="s">
        <v>49</v>
      </c>
      <c r="B27" s="29" t="s">
        <v>47</v>
      </c>
      <c r="C27" s="26"/>
      <c r="D27" s="33"/>
      <c r="E27" s="23">
        <v>575</v>
      </c>
      <c r="F27" s="23">
        <v>575</v>
      </c>
      <c r="G27" s="51">
        <f t="shared" si="1"/>
        <v>100</v>
      </c>
    </row>
    <row r="28" spans="1:9" s="7" customFormat="1" ht="16.5" customHeight="1">
      <c r="A28" s="46" t="s">
        <v>15</v>
      </c>
      <c r="B28" s="28"/>
      <c r="C28" s="24">
        <f>SUM(C23:C26)</f>
        <v>1774</v>
      </c>
      <c r="D28" s="24">
        <f>SUM(D26:D26)</f>
        <v>0</v>
      </c>
      <c r="E28" s="24">
        <f>SUM(E23:E27)</f>
        <v>2349</v>
      </c>
      <c r="F28" s="83">
        <f>SUM(F23:F27)</f>
        <v>2226</v>
      </c>
      <c r="G28" s="52">
        <f t="shared" si="1"/>
        <v>94.76372924648787</v>
      </c>
    </row>
    <row r="29" spans="1:9" s="7" customFormat="1" ht="16.5" customHeight="1">
      <c r="A29" s="46" t="s">
        <v>38</v>
      </c>
      <c r="B29" s="28" t="s">
        <v>39</v>
      </c>
      <c r="C29" s="24">
        <v>100</v>
      </c>
      <c r="D29" s="24"/>
      <c r="E29" s="24">
        <v>100</v>
      </c>
      <c r="F29" s="84">
        <v>0</v>
      </c>
      <c r="G29" s="52">
        <f t="shared" si="1"/>
        <v>0</v>
      </c>
    </row>
    <row r="30" spans="1:9" ht="16.5" customHeight="1">
      <c r="A30" s="36" t="s">
        <v>3</v>
      </c>
      <c r="B30" s="30"/>
      <c r="C30" s="27">
        <f>SUM(C28+C22+C29)</f>
        <v>27424</v>
      </c>
      <c r="D30" s="27">
        <f>SUM(D28,D25,D22)</f>
        <v>0</v>
      </c>
      <c r="E30" s="27">
        <f>SUM(E22+E28+E29)</f>
        <v>27999</v>
      </c>
      <c r="F30" s="27">
        <f>F22+F28</f>
        <v>25687</v>
      </c>
      <c r="G30" s="50">
        <f t="shared" si="1"/>
        <v>91.742562234365508</v>
      </c>
    </row>
    <row r="31" spans="1:9" s="15" customFormat="1" ht="16.5" customHeight="1">
      <c r="A31" s="35" t="s">
        <v>7</v>
      </c>
      <c r="B31" s="29" t="s">
        <v>27</v>
      </c>
      <c r="C31" s="23">
        <v>6947</v>
      </c>
      <c r="D31" s="33"/>
      <c r="E31" s="23">
        <v>7102</v>
      </c>
      <c r="F31" s="23">
        <v>6490</v>
      </c>
      <c r="G31" s="51">
        <f t="shared" si="1"/>
        <v>91.382709096029288</v>
      </c>
    </row>
    <row r="32" spans="1:9" s="15" customFormat="1" ht="16.5" customHeight="1">
      <c r="A32" s="35" t="s">
        <v>20</v>
      </c>
      <c r="B32" s="29" t="s">
        <v>27</v>
      </c>
      <c r="C32" s="23">
        <v>210</v>
      </c>
      <c r="D32" s="33"/>
      <c r="E32" s="23">
        <v>210</v>
      </c>
      <c r="F32" s="23">
        <v>196</v>
      </c>
      <c r="G32" s="51">
        <f t="shared" si="1"/>
        <v>93.333333333333329</v>
      </c>
    </row>
    <row r="33" spans="1:7" s="15" customFormat="1" ht="16.5" customHeight="1">
      <c r="A33" s="35" t="s">
        <v>11</v>
      </c>
      <c r="B33" s="29" t="s">
        <v>27</v>
      </c>
      <c r="C33" s="23">
        <v>250</v>
      </c>
      <c r="D33" s="33"/>
      <c r="E33" s="23">
        <v>250</v>
      </c>
      <c r="F33" s="23">
        <v>224</v>
      </c>
      <c r="G33" s="51">
        <f t="shared" si="1"/>
        <v>89.600000000000009</v>
      </c>
    </row>
    <row r="34" spans="1:7" ht="16.5" customHeight="1">
      <c r="A34" s="36" t="s">
        <v>4</v>
      </c>
      <c r="B34" s="30"/>
      <c r="C34" s="27">
        <f>SUM(C31:C33)</f>
        <v>7407</v>
      </c>
      <c r="D34" s="27">
        <f t="shared" ref="D34" si="3">SUM(D31:D32)</f>
        <v>0</v>
      </c>
      <c r="E34" s="27">
        <f>SUM(E31:E33)</f>
        <v>7562</v>
      </c>
      <c r="F34" s="27">
        <f>SUM(F31:F33)</f>
        <v>6910</v>
      </c>
      <c r="G34" s="50">
        <f t="shared" si="1"/>
        <v>91.37794234329543</v>
      </c>
    </row>
    <row r="35" spans="1:7" s="15" customFormat="1" ht="16.5" customHeight="1">
      <c r="A35" s="35" t="s">
        <v>22</v>
      </c>
      <c r="B35" s="29" t="s">
        <v>32</v>
      </c>
      <c r="C35" s="23">
        <v>180</v>
      </c>
      <c r="D35" s="33"/>
      <c r="E35" s="23">
        <v>235</v>
      </c>
      <c r="F35" s="23">
        <v>232</v>
      </c>
      <c r="G35" s="51">
        <f t="shared" si="1"/>
        <v>98.723404255319153</v>
      </c>
    </row>
    <row r="36" spans="1:7" s="15" customFormat="1" ht="16.5" customHeight="1">
      <c r="A36" s="35" t="s">
        <v>37</v>
      </c>
      <c r="B36" s="29" t="s">
        <v>28</v>
      </c>
      <c r="C36" s="23">
        <v>620</v>
      </c>
      <c r="D36" s="33"/>
      <c r="E36" s="23">
        <v>1431</v>
      </c>
      <c r="F36" s="23">
        <v>1403</v>
      </c>
      <c r="G36" s="51">
        <f t="shared" si="1"/>
        <v>98.043326345213131</v>
      </c>
    </row>
    <row r="37" spans="1:7" s="15" customFormat="1" ht="16.5" customHeight="1">
      <c r="A37" s="35" t="s">
        <v>30</v>
      </c>
      <c r="B37" s="29" t="s">
        <v>33</v>
      </c>
      <c r="C37" s="23">
        <v>75</v>
      </c>
      <c r="D37" s="33"/>
      <c r="E37" s="23">
        <v>75</v>
      </c>
      <c r="F37" s="23">
        <v>38</v>
      </c>
      <c r="G37" s="51">
        <f t="shared" si="1"/>
        <v>50.666666666666671</v>
      </c>
    </row>
    <row r="38" spans="1:7" s="15" customFormat="1" ht="16.5" customHeight="1">
      <c r="A38" s="35" t="s">
        <v>31</v>
      </c>
      <c r="B38" s="29" t="s">
        <v>34</v>
      </c>
      <c r="C38" s="25">
        <v>850</v>
      </c>
      <c r="D38" s="33"/>
      <c r="E38" s="23">
        <v>850</v>
      </c>
      <c r="F38" s="23">
        <v>539</v>
      </c>
      <c r="G38" s="51">
        <f t="shared" si="1"/>
        <v>63.411764705882355</v>
      </c>
    </row>
    <row r="39" spans="1:7" s="15" customFormat="1" ht="16.5" customHeight="1">
      <c r="A39" s="35" t="s">
        <v>53</v>
      </c>
      <c r="B39" s="29"/>
      <c r="C39" s="25"/>
      <c r="D39" s="33"/>
      <c r="E39" s="23">
        <v>47</v>
      </c>
      <c r="F39" s="23">
        <v>43</v>
      </c>
      <c r="G39" s="51">
        <f t="shared" si="1"/>
        <v>91.489361702127653</v>
      </c>
    </row>
    <row r="40" spans="1:7" s="15" customFormat="1" ht="16.5" customHeight="1">
      <c r="A40" s="35" t="s">
        <v>17</v>
      </c>
      <c r="B40" s="29" t="s">
        <v>35</v>
      </c>
      <c r="C40" s="23">
        <v>450</v>
      </c>
      <c r="D40" s="33"/>
      <c r="E40" s="23">
        <v>803</v>
      </c>
      <c r="F40" s="23">
        <v>802</v>
      </c>
      <c r="G40" s="51">
        <f t="shared" si="1"/>
        <v>99.875466998754675</v>
      </c>
    </row>
    <row r="41" spans="1:7" s="15" customFormat="1" ht="16.5" customHeight="1">
      <c r="A41" s="45" t="s">
        <v>18</v>
      </c>
      <c r="B41" s="22" t="s">
        <v>36</v>
      </c>
      <c r="C41" s="23">
        <v>700</v>
      </c>
      <c r="D41" s="33"/>
      <c r="E41" s="23">
        <v>700</v>
      </c>
      <c r="F41" s="23">
        <v>424</v>
      </c>
      <c r="G41" s="51">
        <f t="shared" si="1"/>
        <v>60.571428571428577</v>
      </c>
    </row>
    <row r="42" spans="1:7" s="15" customFormat="1" ht="16.5" customHeight="1">
      <c r="A42" s="35" t="s">
        <v>16</v>
      </c>
      <c r="B42" s="29"/>
      <c r="C42" s="23">
        <v>638</v>
      </c>
      <c r="D42" s="33"/>
      <c r="E42" s="23">
        <v>852</v>
      </c>
      <c r="F42" s="23">
        <v>563</v>
      </c>
      <c r="G42" s="51">
        <f t="shared" si="1"/>
        <v>66.079812206572768</v>
      </c>
    </row>
    <row r="43" spans="1:7" s="15" customFormat="1" ht="16.5" customHeight="1">
      <c r="A43" s="36" t="s">
        <v>0</v>
      </c>
      <c r="B43" s="30"/>
      <c r="C43" s="27">
        <f>SUM(C35:C42)</f>
        <v>3513</v>
      </c>
      <c r="D43" s="27">
        <f>SUM(D33:D40)</f>
        <v>0</v>
      </c>
      <c r="E43" s="27">
        <f>SUM(E35:E42)</f>
        <v>4993</v>
      </c>
      <c r="F43" s="24">
        <f>SUM(F35:F42)</f>
        <v>4044</v>
      </c>
      <c r="G43" s="52">
        <f t="shared" si="1"/>
        <v>80.993390747045865</v>
      </c>
    </row>
    <row r="44" spans="1:7" s="15" customFormat="1" ht="16.5" customHeight="1">
      <c r="A44" s="48" t="s">
        <v>51</v>
      </c>
      <c r="B44" s="30"/>
      <c r="C44" s="27"/>
      <c r="D44" s="27"/>
      <c r="E44" s="23">
        <v>95</v>
      </c>
      <c r="F44" s="23">
        <v>95</v>
      </c>
      <c r="G44" s="51">
        <f t="shared" si="1"/>
        <v>100</v>
      </c>
    </row>
    <row r="45" spans="1:7" s="15" customFormat="1" ht="16.5" customHeight="1">
      <c r="A45" s="35" t="s">
        <v>52</v>
      </c>
      <c r="B45" s="29"/>
      <c r="C45" s="23"/>
      <c r="D45" s="33"/>
      <c r="E45" s="23">
        <v>25</v>
      </c>
      <c r="F45" s="23">
        <v>25</v>
      </c>
      <c r="G45" s="51">
        <f t="shared" si="1"/>
        <v>100</v>
      </c>
    </row>
    <row r="46" spans="1:7" ht="16.5" customHeight="1">
      <c r="A46" s="36" t="s">
        <v>50</v>
      </c>
      <c r="B46" s="30"/>
      <c r="C46" s="27"/>
      <c r="D46" s="27">
        <f>SUM(D35:D42)</f>
        <v>0</v>
      </c>
      <c r="E46" s="27">
        <f>SUM(E44:E45)</f>
        <v>120</v>
      </c>
      <c r="F46" s="24">
        <f>SUM(F44:F45)</f>
        <v>120</v>
      </c>
      <c r="G46" s="52">
        <f t="shared" si="1"/>
        <v>100</v>
      </c>
    </row>
    <row r="47" spans="1:7" s="8" customFormat="1" ht="21.75" customHeight="1" thickBot="1">
      <c r="A47" s="47" t="s">
        <v>59</v>
      </c>
      <c r="B47" s="31"/>
      <c r="C47" s="32">
        <f>SUM(C30+C34+C43)</f>
        <v>38344</v>
      </c>
      <c r="D47" s="32" t="e">
        <f>SUM(#REF!+D30+D34+D46+#REF!+#REF!)</f>
        <v>#REF!</v>
      </c>
      <c r="E47" s="85">
        <f>SUM(E30+E34+E43+E46)</f>
        <v>40674</v>
      </c>
      <c r="F47" s="85">
        <f>F30+F34+F43+F46</f>
        <v>36761</v>
      </c>
      <c r="G47" s="53">
        <f t="shared" si="1"/>
        <v>90.379603678025276</v>
      </c>
    </row>
    <row r="48" spans="1:7" s="12" customFormat="1" ht="16.5" customHeight="1">
      <c r="A48" s="11"/>
      <c r="B48" s="11"/>
      <c r="C48" s="13"/>
      <c r="D48" s="14"/>
    </row>
    <row r="49" spans="1:6" ht="16.5" customHeight="1">
      <c r="A49" s="9"/>
      <c r="B49" s="9"/>
      <c r="C49" s="10"/>
      <c r="D49" s="3"/>
    </row>
    <row r="51" spans="1:6">
      <c r="F51" s="17"/>
    </row>
  </sheetData>
  <mergeCells count="17">
    <mergeCell ref="A2:G2"/>
    <mergeCell ref="A1:G1"/>
    <mergeCell ref="B3:G3"/>
    <mergeCell ref="A20:G20"/>
    <mergeCell ref="E5:E7"/>
    <mergeCell ref="A5:A7"/>
    <mergeCell ref="C5:C7"/>
    <mergeCell ref="B5:B7"/>
    <mergeCell ref="F5:F7"/>
    <mergeCell ref="G5:G7"/>
    <mergeCell ref="F17:F19"/>
    <mergeCell ref="G17:G19"/>
    <mergeCell ref="A8:G8"/>
    <mergeCell ref="E17:E19"/>
    <mergeCell ref="A17:A19"/>
    <mergeCell ref="C17:C19"/>
    <mergeCell ref="B17:B1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1" orientation="portrait" r:id="rId1"/>
  <headerFooter differentFirst="1">
    <oddHeader>&amp;C&amp;"Arial Narrow,Normál"&amp;8Kincsesbánya Községi Önkormányzat 2012 évi költségvetése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Költségvetés 2015</vt:lpstr>
      <vt:lpstr>Munka1</vt:lpstr>
      <vt:lpstr>'Költségvetés 2015'!Nyomtatási_terület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Bajkai János</dc:creator>
  <cp:lastModifiedBy>Bajkai János</cp:lastModifiedBy>
  <cp:lastPrinted>2016-04-12T10:18:02Z</cp:lastPrinted>
  <dcterms:created xsi:type="dcterms:W3CDTF">2001-11-26T10:13:34Z</dcterms:created>
  <dcterms:modified xsi:type="dcterms:W3CDTF">2016-04-12T10:19:06Z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