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Költségvetés 2014" sheetId="20" r:id="rId1"/>
    <sheet name="Munka1" sheetId="23" r:id="rId2"/>
  </sheets>
  <definedNames>
    <definedName name="_xlnm.Print_Area" localSheetId="0">'Költségvetés 2014'!$A$1:$H$73</definedName>
  </definedNames>
  <calcPr calcId="124519"/>
</workbook>
</file>

<file path=xl/calcChain.xml><?xml version="1.0" encoding="utf-8"?>
<calcChain xmlns="http://schemas.openxmlformats.org/spreadsheetml/2006/main">
  <c r="H58" i="20"/>
  <c r="H60"/>
  <c r="H61"/>
  <c r="H63"/>
  <c r="H64"/>
  <c r="H65"/>
  <c r="H67"/>
  <c r="H68"/>
  <c r="H69"/>
  <c r="H70"/>
  <c r="H72"/>
  <c r="H57"/>
  <c r="H55"/>
  <c r="H23"/>
  <c r="H24"/>
  <c r="H25"/>
  <c r="H26"/>
  <c r="H27"/>
  <c r="H28"/>
  <c r="H30"/>
  <c r="H32"/>
  <c r="H33"/>
  <c r="H34"/>
  <c r="H36"/>
  <c r="H37"/>
  <c r="H38"/>
  <c r="H39"/>
  <c r="H40"/>
  <c r="H42"/>
  <c r="H43"/>
  <c r="H45"/>
  <c r="H47"/>
  <c r="H21"/>
  <c r="H11"/>
  <c r="H13"/>
  <c r="H9"/>
  <c r="G73"/>
  <c r="H73" s="1"/>
  <c r="G71"/>
  <c r="G66"/>
  <c r="H66" s="1"/>
  <c r="G62"/>
  <c r="H62" s="1"/>
  <c r="F62"/>
  <c r="G59"/>
  <c r="H59" s="1"/>
  <c r="F59"/>
  <c r="F31"/>
  <c r="G29"/>
  <c r="H29" s="1"/>
  <c r="G14"/>
  <c r="H14" s="1"/>
  <c r="F14"/>
  <c r="G10"/>
  <c r="H10" s="1"/>
  <c r="G12"/>
  <c r="H12" s="1"/>
  <c r="G48"/>
  <c r="G35"/>
  <c r="H35" s="1"/>
  <c r="G31"/>
  <c r="H31" s="1"/>
  <c r="F73"/>
  <c r="F71"/>
  <c r="F66"/>
  <c r="F48"/>
  <c r="F35"/>
  <c r="F29"/>
  <c r="F10"/>
  <c r="E48"/>
  <c r="E35"/>
  <c r="E29"/>
  <c r="E10"/>
  <c r="H71" l="1"/>
  <c r="H48"/>
  <c r="B28"/>
  <c r="B48"/>
  <c r="B13"/>
  <c r="B14" s="1"/>
  <c r="B35"/>
  <c r="B22"/>
  <c r="B29" l="1"/>
  <c r="B49" s="1"/>
</calcChain>
</file>

<file path=xl/sharedStrings.xml><?xml version="1.0" encoding="utf-8"?>
<sst xmlns="http://schemas.openxmlformats.org/spreadsheetml/2006/main" count="162" uniqueCount="113">
  <si>
    <t>Adatok eFt-ban</t>
  </si>
  <si>
    <t>Dologi kiadások összesen:</t>
  </si>
  <si>
    <t>Szakfeladaton kiadások összesen:</t>
  </si>
  <si>
    <t>Szakfeladaton bevételek összesen:</t>
  </si>
  <si>
    <t>Alapilletmények</t>
  </si>
  <si>
    <t>Rendszeres személyi juttatások összesen:</t>
  </si>
  <si>
    <t>Személyi juttatások összesen:</t>
  </si>
  <si>
    <t>Munkaadókat terhelő járulékok összesen:</t>
  </si>
  <si>
    <t>Adatátviteli célú távközlési díj</t>
  </si>
  <si>
    <t>Eredeti előirányzat</t>
  </si>
  <si>
    <t>Működési célú bevételek</t>
  </si>
  <si>
    <t>TB járulék (27 %)</t>
  </si>
  <si>
    <t>BEVÉTELEK</t>
  </si>
  <si>
    <t>KIADÁSOK</t>
  </si>
  <si>
    <t>Étkezési hozzájárulás + egészségpénztári juttatás</t>
  </si>
  <si>
    <t>Munkáltatót terhelő SZJA (telefon,cafateria)</t>
  </si>
  <si>
    <t>Betegszabadság</t>
  </si>
  <si>
    <t>Közlekedési ktg térítés</t>
  </si>
  <si>
    <t>Védőszemüveg</t>
  </si>
  <si>
    <t>Nem rendszeres személyi juttatások</t>
  </si>
  <si>
    <t xml:space="preserve">Folyóirat beszerzése </t>
  </si>
  <si>
    <t>Cégtelefonadó</t>
  </si>
  <si>
    <t>Vásárolt termékek Áfa</t>
  </si>
  <si>
    <t>Egyéb üzemeltetés fnntartási kiadások</t>
  </si>
  <si>
    <t>Belföldi kiküldetés</t>
  </si>
  <si>
    <t>Felügyeleti szervtől kapoot támogatás</t>
  </si>
  <si>
    <t>Adatok e Ft-ban</t>
  </si>
  <si>
    <t>Nyomtatvány irodaszer</t>
  </si>
  <si>
    <t xml:space="preserve">Egészségügyi hozzájárulás  </t>
  </si>
  <si>
    <t>Karbantartás kisjavítás</t>
  </si>
  <si>
    <t>Jubileumi jutalom</t>
  </si>
  <si>
    <t>Egyéb kommunikációs szolgáltatás (Iktató,eKÖZIG,Vizual)</t>
  </si>
  <si>
    <t xml:space="preserve">Pénzügyi szolgáltatás </t>
  </si>
  <si>
    <t>Nem adatátviteli távközlési díj 120+40</t>
  </si>
  <si>
    <t xml:space="preserve">költségvetés 2014 </t>
  </si>
  <si>
    <t>B816</t>
  </si>
  <si>
    <t>Rovat  kódok</t>
  </si>
  <si>
    <t>Rovatkód elnevezése</t>
  </si>
  <si>
    <t>Módosított előirányzat</t>
  </si>
  <si>
    <t>B408</t>
  </si>
  <si>
    <t>Kamatbevételek</t>
  </si>
  <si>
    <t>B8</t>
  </si>
  <si>
    <t>Felügyeleti szervtől kapott tám.</t>
  </si>
  <si>
    <t>Belföldi finanszírozás bevételei</t>
  </si>
  <si>
    <t>B4</t>
  </si>
  <si>
    <t>Működési bevételek</t>
  </si>
  <si>
    <t>K1101</t>
  </si>
  <si>
    <t>Törvény szerinti illetmények</t>
  </si>
  <si>
    <t>K1107</t>
  </si>
  <si>
    <t>Béren kivüli juttatás</t>
  </si>
  <si>
    <t>K1106</t>
  </si>
  <si>
    <t>K1109</t>
  </si>
  <si>
    <t>Közlekedési költségtérítés</t>
  </si>
  <si>
    <t>K1110</t>
  </si>
  <si>
    <t>Egyéb költségtérítés</t>
  </si>
  <si>
    <t>K11</t>
  </si>
  <si>
    <t>Személyi juttatások</t>
  </si>
  <si>
    <t>K21</t>
  </si>
  <si>
    <t>K24</t>
  </si>
  <si>
    <t xml:space="preserve">K27 </t>
  </si>
  <si>
    <t>Munkaadót terhelő szja</t>
  </si>
  <si>
    <t>Munkaadókat terhelő jár. És SZOCHO</t>
  </si>
  <si>
    <t>K312</t>
  </si>
  <si>
    <t>Üzemeltetési anyagok beszerzése</t>
  </si>
  <si>
    <t>K334</t>
  </si>
  <si>
    <t xml:space="preserve">Karbantartási kisjavítási szolg. </t>
  </si>
  <si>
    <t>K311</t>
  </si>
  <si>
    <t>Szakmai anyagok beszerzése</t>
  </si>
  <si>
    <t>K321</t>
  </si>
  <si>
    <t>K322</t>
  </si>
  <si>
    <t>Informatikai szolgáltatások</t>
  </si>
  <si>
    <t>K2</t>
  </si>
  <si>
    <t>K337</t>
  </si>
  <si>
    <t>Egyéb szolgáltatások</t>
  </si>
  <si>
    <t>K341</t>
  </si>
  <si>
    <t>Kiküldetések kiadásai</t>
  </si>
  <si>
    <t>K351</t>
  </si>
  <si>
    <t>Működési célú előzetesen felsz. ÁFA</t>
  </si>
  <si>
    <t>Egyéb kommunikációs szolg.</t>
  </si>
  <si>
    <t>K3</t>
  </si>
  <si>
    <t>Dologi kiadások</t>
  </si>
  <si>
    <t>016010 Kormányzati funkció                         Országgyűlési, önkormányzati és európai parlamenti választások</t>
  </si>
  <si>
    <t>B16</t>
  </si>
  <si>
    <t>Egyéb működési támogatás ÁHT-n belülről</t>
  </si>
  <si>
    <t>K122</t>
  </si>
  <si>
    <t>Munkavégzésre irányuló egyéb jogviszonyban nem saját dolgozónak fizetett juttatások</t>
  </si>
  <si>
    <t>K123</t>
  </si>
  <si>
    <t>Egyéb külső személyi juttatások</t>
  </si>
  <si>
    <t>K511</t>
  </si>
  <si>
    <t xml:space="preserve">Működési célú támogatások vállalkozásoknak </t>
  </si>
  <si>
    <t>K5</t>
  </si>
  <si>
    <t>Egyéb működési célú kiadások</t>
  </si>
  <si>
    <r>
      <rPr>
        <b/>
        <sz val="12"/>
        <color indexed="10"/>
        <rFont val="Cambria"/>
        <family val="1"/>
        <charset val="238"/>
      </rPr>
      <t>841126</t>
    </r>
    <r>
      <rPr>
        <b/>
        <sz val="12"/>
        <rFont val="Cambria"/>
        <family val="1"/>
        <charset val="238"/>
      </rPr>
      <t xml:space="preserve"> = 011130 kormányzati funkció                                                                                                          Önkormányzati hivatal</t>
    </r>
  </si>
  <si>
    <r>
      <rPr>
        <b/>
        <sz val="11"/>
        <color indexed="10"/>
        <rFont val="Cambria"/>
        <family val="1"/>
        <charset val="238"/>
      </rPr>
      <t>841907</t>
    </r>
    <r>
      <rPr>
        <b/>
        <sz val="11"/>
        <rFont val="Cambria"/>
        <family val="1"/>
        <charset val="238"/>
      </rPr>
      <t xml:space="preserve"> =011130 kormányzati funkció                                                                                                       Önkormányzatok elszámolása költségvetési szerveikkel</t>
    </r>
  </si>
  <si>
    <t>K1103</t>
  </si>
  <si>
    <t>Céljuttatás</t>
  </si>
  <si>
    <t>K11139</t>
  </si>
  <si>
    <t>Egyéb személyi juttatások</t>
  </si>
  <si>
    <t>K12</t>
  </si>
  <si>
    <t>Külső személyi juttatások</t>
  </si>
  <si>
    <t>K336</t>
  </si>
  <si>
    <t>Szakmai szolgáltatások</t>
  </si>
  <si>
    <t>K1102</t>
  </si>
  <si>
    <t>Céljuttatás, normatív jutalmak</t>
  </si>
  <si>
    <t>Külső szemályi juttatások</t>
  </si>
  <si>
    <t>szakmai szolgáltatások</t>
  </si>
  <si>
    <t>1. számú melléklet a …./2015. (….……)önkormányzati határozathoz</t>
  </si>
  <si>
    <t>Kincsesbánya Közös Önkormányzati Hivatal   2014. évi bevételei és kiadásai</t>
  </si>
  <si>
    <t>Teljesítés</t>
  </si>
  <si>
    <t>%</t>
  </si>
  <si>
    <t>B813</t>
  </si>
  <si>
    <t>Előző évi pénz maradv igénybevét</t>
  </si>
  <si>
    <t>Maradvány elszámolása</t>
  </si>
</sst>
</file>

<file path=xl/styles.xml><?xml version="1.0" encoding="utf-8"?>
<styleSheet xmlns="http://schemas.openxmlformats.org/spreadsheetml/2006/main">
  <fonts count="20">
    <font>
      <sz val="10"/>
      <name val="Arial CE"/>
      <charset val="238"/>
    </font>
    <font>
      <b/>
      <sz val="14"/>
      <name val="Cambria"/>
      <family val="1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name val="Cambria"/>
      <family val="1"/>
      <charset val="238"/>
    </font>
    <font>
      <b/>
      <sz val="11"/>
      <color indexed="10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indexed="10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3" fontId="10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3" fontId="8" fillId="6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2" fontId="8" fillId="6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2343150</xdr:colOff>
      <xdr:row>0</xdr:row>
      <xdr:rowOff>0</xdr:rowOff>
    </xdr:from>
    <xdr:to>
      <xdr:col>0</xdr:col>
      <xdr:colOff>2343150</xdr:colOff>
      <xdr:row>6</xdr:row>
      <xdr:rowOff>171450</xdr:rowOff>
    </xdr:to>
    <xdr:pic>
      <xdr:nvPicPr>
        <xdr:cNvPr id="1416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2343150</xdr:colOff>
      <xdr:row>2</xdr:row>
      <xdr:rowOff>0</xdr:rowOff>
    </xdr:from>
    <xdr:to>
      <xdr:col>0</xdr:col>
      <xdr:colOff>2343150</xdr:colOff>
      <xdr:row>6</xdr:row>
      <xdr:rowOff>114300</xdr:rowOff>
    </xdr:to>
    <xdr:pic>
      <xdr:nvPicPr>
        <xdr:cNvPr id="1417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800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view="pageBreakPreview" topLeftCell="A53" zoomScaleSheetLayoutView="100" workbookViewId="0">
      <selection activeCell="F68" sqref="F68"/>
    </sheetView>
  </sheetViews>
  <sheetFormatPr defaultRowHeight="15.75"/>
  <cols>
    <col min="1" max="1" width="55.5703125" style="1" customWidth="1"/>
    <col min="2" max="2" width="13.140625" style="1" customWidth="1"/>
    <col min="3" max="3" width="6.7109375" style="10" customWidth="1"/>
    <col min="4" max="4" width="35.7109375" style="1" customWidth="1"/>
    <col min="5" max="6" width="12.28515625" style="1" customWidth="1"/>
    <col min="7" max="7" width="12.42578125" style="1" customWidth="1"/>
    <col min="8" max="8" width="11.140625" style="1" customWidth="1"/>
    <col min="9" max="16384" width="9.140625" style="1"/>
  </cols>
  <sheetData>
    <row r="1" spans="1:8" ht="15.75" customHeight="1">
      <c r="A1" s="81" t="s">
        <v>106</v>
      </c>
      <c r="B1" s="81"/>
      <c r="C1" s="81"/>
      <c r="D1" s="81"/>
      <c r="E1" s="81"/>
      <c r="F1" s="81"/>
      <c r="G1" s="81"/>
      <c r="H1" s="81"/>
    </row>
    <row r="2" spans="1:8" s="2" customFormat="1" ht="45.75" customHeight="1">
      <c r="A2" s="82" t="s">
        <v>107</v>
      </c>
      <c r="B2" s="82"/>
      <c r="C2" s="82"/>
      <c r="D2" s="82"/>
      <c r="E2" s="82"/>
      <c r="F2" s="82"/>
      <c r="G2" s="82"/>
      <c r="H2" s="82"/>
    </row>
    <row r="3" spans="1:8">
      <c r="A3" s="3"/>
      <c r="B3" s="4"/>
    </row>
    <row r="4" spans="1:8" ht="16.5" customHeight="1">
      <c r="A4" s="83" t="s">
        <v>26</v>
      </c>
      <c r="B4" s="83"/>
      <c r="C4" s="83"/>
      <c r="D4" s="83"/>
      <c r="E4" s="83"/>
      <c r="F4" s="83"/>
      <c r="G4" s="83"/>
      <c r="H4" s="83"/>
    </row>
    <row r="5" spans="1:8" ht="15.75" customHeight="1">
      <c r="A5" s="77" t="s">
        <v>93</v>
      </c>
      <c r="B5" s="78" t="s">
        <v>9</v>
      </c>
      <c r="C5" s="80" t="s">
        <v>36</v>
      </c>
      <c r="D5" s="71" t="s">
        <v>37</v>
      </c>
      <c r="E5" s="74" t="s">
        <v>9</v>
      </c>
      <c r="F5" s="74" t="s">
        <v>38</v>
      </c>
      <c r="G5" s="71" t="s">
        <v>108</v>
      </c>
      <c r="H5" s="74" t="s">
        <v>109</v>
      </c>
    </row>
    <row r="6" spans="1:8" ht="15.75" customHeight="1">
      <c r="A6" s="77"/>
      <c r="B6" s="78"/>
      <c r="C6" s="80"/>
      <c r="D6" s="71"/>
      <c r="E6" s="74"/>
      <c r="F6" s="74"/>
      <c r="G6" s="71"/>
      <c r="H6" s="74"/>
    </row>
    <row r="7" spans="1:8" ht="24.75" customHeight="1">
      <c r="A7" s="77"/>
      <c r="B7" s="78"/>
      <c r="C7" s="80"/>
      <c r="D7" s="71"/>
      <c r="E7" s="74"/>
      <c r="F7" s="74"/>
      <c r="G7" s="71"/>
      <c r="H7" s="74"/>
    </row>
    <row r="8" spans="1:8" ht="24.95" customHeight="1">
      <c r="A8" s="79" t="s">
        <v>12</v>
      </c>
      <c r="B8" s="79"/>
      <c r="C8" s="79"/>
      <c r="D8" s="79"/>
      <c r="E8" s="79"/>
      <c r="F8" s="79"/>
      <c r="G8" s="79"/>
      <c r="H8" s="79"/>
    </row>
    <row r="9" spans="1:8">
      <c r="A9" s="21" t="s">
        <v>25</v>
      </c>
      <c r="B9" s="18">
        <v>36594</v>
      </c>
      <c r="C9" s="30" t="s">
        <v>35</v>
      </c>
      <c r="D9" s="15" t="s">
        <v>42</v>
      </c>
      <c r="E9" s="23">
        <v>36594</v>
      </c>
      <c r="F9" s="23">
        <v>37438</v>
      </c>
      <c r="G9" s="23">
        <v>37438</v>
      </c>
      <c r="H9" s="55">
        <f>G9/F9*100</f>
        <v>100</v>
      </c>
    </row>
    <row r="10" spans="1:8">
      <c r="A10" s="21"/>
      <c r="B10" s="18"/>
      <c r="C10" s="27" t="s">
        <v>41</v>
      </c>
      <c r="D10" s="31" t="s">
        <v>43</v>
      </c>
      <c r="E10" s="20">
        <f>SUM(E9)</f>
        <v>36594</v>
      </c>
      <c r="F10" s="20">
        <f>SUM(F9)</f>
        <v>37438</v>
      </c>
      <c r="G10" s="20">
        <f>SUM(G9)</f>
        <v>37438</v>
      </c>
      <c r="H10" s="56">
        <f t="shared" ref="H10:H14" si="0">G10/F10*100</f>
        <v>100</v>
      </c>
    </row>
    <row r="11" spans="1:8">
      <c r="A11" s="21"/>
      <c r="B11" s="18"/>
      <c r="C11" s="30" t="s">
        <v>39</v>
      </c>
      <c r="D11" s="15" t="s">
        <v>40</v>
      </c>
      <c r="E11" s="23"/>
      <c r="F11" s="23">
        <v>7</v>
      </c>
      <c r="G11" s="23">
        <v>7</v>
      </c>
      <c r="H11" s="55">
        <f t="shared" si="0"/>
        <v>100</v>
      </c>
    </row>
    <row r="12" spans="1:8">
      <c r="A12" s="21"/>
      <c r="B12" s="18"/>
      <c r="C12" s="27" t="s">
        <v>44</v>
      </c>
      <c r="D12" s="31" t="s">
        <v>45</v>
      </c>
      <c r="E12" s="20"/>
      <c r="F12" s="20">
        <v>7</v>
      </c>
      <c r="G12" s="20">
        <f>SUM(G11)</f>
        <v>7</v>
      </c>
      <c r="H12" s="56">
        <f t="shared" si="0"/>
        <v>100</v>
      </c>
    </row>
    <row r="13" spans="1:8">
      <c r="A13" s="32" t="s">
        <v>10</v>
      </c>
      <c r="B13" s="26">
        <f>SUM(B9:B9)</f>
        <v>36594</v>
      </c>
      <c r="C13" s="30" t="s">
        <v>110</v>
      </c>
      <c r="D13" s="15" t="s">
        <v>111</v>
      </c>
      <c r="E13" s="23"/>
      <c r="F13" s="23">
        <v>2210</v>
      </c>
      <c r="G13" s="23">
        <v>2210</v>
      </c>
      <c r="H13" s="55">
        <f t="shared" si="0"/>
        <v>100</v>
      </c>
    </row>
    <row r="14" spans="1:8" ht="24.95" customHeight="1">
      <c r="A14" s="33" t="s">
        <v>3</v>
      </c>
      <c r="B14" s="34">
        <f>B13</f>
        <v>36594</v>
      </c>
      <c r="C14" s="50" t="s">
        <v>41</v>
      </c>
      <c r="D14" s="51" t="s">
        <v>112</v>
      </c>
      <c r="E14" s="54"/>
      <c r="F14" s="54">
        <f>SUM(F13)</f>
        <v>2210</v>
      </c>
      <c r="G14" s="54">
        <f>SUM(G13)</f>
        <v>2210</v>
      </c>
      <c r="H14" s="67">
        <f t="shared" si="0"/>
        <v>100</v>
      </c>
    </row>
    <row r="15" spans="1:8" ht="12" customHeight="1">
      <c r="A15" s="3"/>
      <c r="B15" s="13"/>
      <c r="D15" s="11"/>
      <c r="E15" s="11"/>
      <c r="F15" s="11"/>
      <c r="G15" s="11"/>
    </row>
    <row r="16" spans="1:8">
      <c r="A16" s="3"/>
      <c r="B16" s="14" t="s">
        <v>0</v>
      </c>
      <c r="D16" s="11"/>
      <c r="E16" s="11"/>
      <c r="F16" s="11"/>
      <c r="G16" s="11"/>
    </row>
    <row r="17" spans="1:9" ht="16.5" customHeight="1">
      <c r="A17" s="75" t="s">
        <v>92</v>
      </c>
      <c r="B17" s="76" t="s">
        <v>9</v>
      </c>
      <c r="C17" s="80" t="s">
        <v>36</v>
      </c>
      <c r="D17" s="73" t="s">
        <v>37</v>
      </c>
      <c r="E17" s="74" t="s">
        <v>9</v>
      </c>
      <c r="F17" s="74" t="s">
        <v>38</v>
      </c>
      <c r="G17" s="71" t="s">
        <v>108</v>
      </c>
      <c r="H17" s="74" t="s">
        <v>109</v>
      </c>
      <c r="I17" s="12"/>
    </row>
    <row r="18" spans="1:9" ht="16.5" customHeight="1">
      <c r="A18" s="75"/>
      <c r="B18" s="76"/>
      <c r="C18" s="80"/>
      <c r="D18" s="73"/>
      <c r="E18" s="74"/>
      <c r="F18" s="74"/>
      <c r="G18" s="71"/>
      <c r="H18" s="74"/>
    </row>
    <row r="19" spans="1:9" ht="16.5" customHeight="1">
      <c r="A19" s="75"/>
      <c r="B19" s="76"/>
      <c r="C19" s="80"/>
      <c r="D19" s="73"/>
      <c r="E19" s="74"/>
      <c r="F19" s="74"/>
      <c r="G19" s="71"/>
      <c r="H19" s="74"/>
    </row>
    <row r="20" spans="1:9" ht="24.95" customHeight="1">
      <c r="A20" s="68" t="s">
        <v>13</v>
      </c>
      <c r="B20" s="68"/>
      <c r="C20" s="68"/>
      <c r="D20" s="68"/>
      <c r="E20" s="68"/>
      <c r="F20" s="68"/>
      <c r="G20" s="68"/>
      <c r="H20" s="68"/>
    </row>
    <row r="21" spans="1:9" s="9" customFormat="1" ht="16.5" customHeight="1">
      <c r="A21" s="17" t="s">
        <v>4</v>
      </c>
      <c r="B21" s="18">
        <v>22924</v>
      </c>
      <c r="C21" s="19" t="s">
        <v>46</v>
      </c>
      <c r="D21" s="15" t="s">
        <v>47</v>
      </c>
      <c r="E21" s="23">
        <v>23004</v>
      </c>
      <c r="F21" s="23">
        <v>23719</v>
      </c>
      <c r="G21" s="23">
        <v>21737</v>
      </c>
      <c r="H21" s="55">
        <f>G21/F21*100</f>
        <v>91.643829841055691</v>
      </c>
    </row>
    <row r="22" spans="1:9" ht="16.5" customHeight="1">
      <c r="A22" s="35" t="s">
        <v>5</v>
      </c>
      <c r="B22" s="20">
        <f>SUM(B21)</f>
        <v>22924</v>
      </c>
      <c r="C22" s="19"/>
      <c r="D22" s="15"/>
      <c r="E22" s="23"/>
      <c r="F22" s="23"/>
      <c r="G22" s="23"/>
      <c r="H22" s="55"/>
    </row>
    <row r="23" spans="1:9" s="9" customFormat="1" ht="16.5" customHeight="1">
      <c r="A23" s="21" t="s">
        <v>14</v>
      </c>
      <c r="B23" s="18">
        <v>1179</v>
      </c>
      <c r="C23" s="19" t="s">
        <v>48</v>
      </c>
      <c r="D23" s="15" t="s">
        <v>49</v>
      </c>
      <c r="E23" s="23">
        <v>1179</v>
      </c>
      <c r="F23" s="23">
        <v>1236</v>
      </c>
      <c r="G23" s="23">
        <v>1219</v>
      </c>
      <c r="H23" s="55">
        <f t="shared" ref="H23:H48" si="1">G23/F23*100</f>
        <v>98.624595469255667</v>
      </c>
    </row>
    <row r="24" spans="1:9" s="9" customFormat="1" ht="16.5" customHeight="1">
      <c r="A24" s="21" t="s">
        <v>16</v>
      </c>
      <c r="B24" s="22">
        <v>80</v>
      </c>
      <c r="C24" s="19" t="s">
        <v>102</v>
      </c>
      <c r="D24" s="15" t="s">
        <v>103</v>
      </c>
      <c r="E24" s="23"/>
      <c r="F24" s="23">
        <v>1349</v>
      </c>
      <c r="G24" s="23">
        <v>1349</v>
      </c>
      <c r="H24" s="55">
        <f t="shared" si="1"/>
        <v>100</v>
      </c>
    </row>
    <row r="25" spans="1:9" ht="16.5" customHeight="1">
      <c r="A25" s="21" t="s">
        <v>17</v>
      </c>
      <c r="B25" s="23">
        <v>240</v>
      </c>
      <c r="C25" s="19" t="s">
        <v>51</v>
      </c>
      <c r="D25" s="15" t="s">
        <v>52</v>
      </c>
      <c r="E25" s="23">
        <v>240</v>
      </c>
      <c r="F25" s="23">
        <v>300</v>
      </c>
      <c r="G25" s="23">
        <v>258</v>
      </c>
      <c r="H25" s="55">
        <f t="shared" si="1"/>
        <v>86</v>
      </c>
    </row>
    <row r="26" spans="1:9" s="9" customFormat="1" ht="16.5" customHeight="1">
      <c r="A26" s="21" t="s">
        <v>18</v>
      </c>
      <c r="B26" s="24">
        <v>155</v>
      </c>
      <c r="C26" s="19" t="s">
        <v>53</v>
      </c>
      <c r="D26" s="15" t="s">
        <v>54</v>
      </c>
      <c r="E26" s="23">
        <v>155</v>
      </c>
      <c r="F26" s="23">
        <v>155</v>
      </c>
      <c r="G26" s="23">
        <v>140</v>
      </c>
      <c r="H26" s="55">
        <f t="shared" si="1"/>
        <v>90.322580645161281</v>
      </c>
    </row>
    <row r="27" spans="1:9" s="9" customFormat="1" ht="16.5" customHeight="1">
      <c r="A27" s="21" t="s">
        <v>30</v>
      </c>
      <c r="B27" s="24">
        <v>1200</v>
      </c>
      <c r="C27" s="19" t="s">
        <v>50</v>
      </c>
      <c r="D27" s="15" t="s">
        <v>30</v>
      </c>
      <c r="E27" s="23">
        <v>1200</v>
      </c>
      <c r="F27" s="23">
        <v>1200</v>
      </c>
      <c r="G27" s="23">
        <v>1200</v>
      </c>
      <c r="H27" s="55">
        <f t="shared" si="1"/>
        <v>100</v>
      </c>
    </row>
    <row r="28" spans="1:9" s="5" customFormat="1" ht="16.5" customHeight="1">
      <c r="A28" s="35" t="s">
        <v>19</v>
      </c>
      <c r="B28" s="20">
        <f>SUM(B23:B27)</f>
        <v>2854</v>
      </c>
      <c r="C28" s="25" t="s">
        <v>96</v>
      </c>
      <c r="D28" s="15" t="s">
        <v>97</v>
      </c>
      <c r="E28" s="23"/>
      <c r="F28" s="23">
        <v>161</v>
      </c>
      <c r="G28" s="23">
        <v>161</v>
      </c>
      <c r="H28" s="55">
        <f t="shared" si="1"/>
        <v>100</v>
      </c>
    </row>
    <row r="29" spans="1:9" ht="16.5" customHeight="1">
      <c r="A29" s="32" t="s">
        <v>6</v>
      </c>
      <c r="B29" s="26">
        <f>SUM(B28,B22)</f>
        <v>25778</v>
      </c>
      <c r="C29" s="27" t="s">
        <v>55</v>
      </c>
      <c r="D29" s="16" t="s">
        <v>56</v>
      </c>
      <c r="E29" s="57">
        <f>SUM(E21:E28)</f>
        <v>25778</v>
      </c>
      <c r="F29" s="57">
        <f>SUM(F21:F28)</f>
        <v>28120</v>
      </c>
      <c r="G29" s="57">
        <f>SUM(G21:G28)</f>
        <v>26064</v>
      </c>
      <c r="H29" s="56">
        <f t="shared" si="1"/>
        <v>92.688477951635846</v>
      </c>
    </row>
    <row r="30" spans="1:9" ht="16.5" customHeight="1">
      <c r="A30" s="32"/>
      <c r="B30" s="26"/>
      <c r="C30" s="19" t="s">
        <v>98</v>
      </c>
      <c r="D30" s="15" t="s">
        <v>87</v>
      </c>
      <c r="E30" s="23"/>
      <c r="F30" s="23">
        <v>63</v>
      </c>
      <c r="G30" s="23">
        <v>62</v>
      </c>
      <c r="H30" s="55">
        <f t="shared" si="1"/>
        <v>98.412698412698404</v>
      </c>
    </row>
    <row r="31" spans="1:9" ht="16.5" customHeight="1">
      <c r="A31" s="32"/>
      <c r="B31" s="26"/>
      <c r="C31" s="27" t="s">
        <v>98</v>
      </c>
      <c r="D31" s="16" t="s">
        <v>104</v>
      </c>
      <c r="E31" s="57"/>
      <c r="F31" s="57">
        <f>SUM(F30)</f>
        <v>63</v>
      </c>
      <c r="G31" s="57">
        <f>SUM(G30)</f>
        <v>62</v>
      </c>
      <c r="H31" s="55">
        <f t="shared" si="1"/>
        <v>98.412698412698404</v>
      </c>
    </row>
    <row r="32" spans="1:9" s="9" customFormat="1" ht="16.5" customHeight="1">
      <c r="A32" s="21" t="s">
        <v>11</v>
      </c>
      <c r="B32" s="18">
        <v>6535</v>
      </c>
      <c r="C32" s="19" t="s">
        <v>57</v>
      </c>
      <c r="D32" s="21" t="s">
        <v>11</v>
      </c>
      <c r="E32" s="23">
        <v>6535</v>
      </c>
      <c r="F32" s="23">
        <v>7144</v>
      </c>
      <c r="G32" s="23">
        <v>6602</v>
      </c>
      <c r="H32" s="55">
        <f t="shared" si="1"/>
        <v>92.413213885778276</v>
      </c>
    </row>
    <row r="33" spans="1:8" s="9" customFormat="1" ht="16.5" customHeight="1">
      <c r="A33" s="21" t="s">
        <v>28</v>
      </c>
      <c r="B33" s="18">
        <v>196</v>
      </c>
      <c r="C33" s="19" t="s">
        <v>58</v>
      </c>
      <c r="D33" s="21" t="s">
        <v>28</v>
      </c>
      <c r="E33" s="23">
        <v>196</v>
      </c>
      <c r="F33" s="23">
        <v>226</v>
      </c>
      <c r="G33" s="23">
        <v>223</v>
      </c>
      <c r="H33" s="55">
        <f t="shared" si="1"/>
        <v>98.672566371681413</v>
      </c>
    </row>
    <row r="34" spans="1:8" s="9" customFormat="1" ht="16.5" customHeight="1">
      <c r="A34" s="21"/>
      <c r="B34" s="18"/>
      <c r="C34" s="19" t="s">
        <v>59</v>
      </c>
      <c r="D34" s="15" t="s">
        <v>60</v>
      </c>
      <c r="E34" s="23">
        <v>234</v>
      </c>
      <c r="F34" s="23">
        <v>244</v>
      </c>
      <c r="G34" s="23">
        <v>244</v>
      </c>
      <c r="H34" s="55">
        <f t="shared" si="1"/>
        <v>100</v>
      </c>
    </row>
    <row r="35" spans="1:8" ht="16.5" customHeight="1">
      <c r="A35" s="32" t="s">
        <v>7</v>
      </c>
      <c r="B35" s="26">
        <f>SUM(B32:B33)</f>
        <v>6731</v>
      </c>
      <c r="C35" s="27" t="s">
        <v>55</v>
      </c>
      <c r="D35" s="28" t="s">
        <v>61</v>
      </c>
      <c r="E35" s="57">
        <f>SUM(E32:E34)</f>
        <v>6965</v>
      </c>
      <c r="F35" s="57">
        <f>SUM(F32:F34)</f>
        <v>7614</v>
      </c>
      <c r="G35" s="57">
        <f>SUM(G32:G34)</f>
        <v>7069</v>
      </c>
      <c r="H35" s="56">
        <f t="shared" si="1"/>
        <v>92.842132913054897</v>
      </c>
    </row>
    <row r="36" spans="1:8" ht="16.5" customHeight="1">
      <c r="A36" s="21" t="s">
        <v>27</v>
      </c>
      <c r="B36" s="18">
        <v>500</v>
      </c>
      <c r="C36" s="19" t="s">
        <v>62</v>
      </c>
      <c r="D36" s="15" t="s">
        <v>63</v>
      </c>
      <c r="E36" s="23">
        <v>500</v>
      </c>
      <c r="F36" s="23">
        <v>543</v>
      </c>
      <c r="G36" s="23">
        <v>541</v>
      </c>
      <c r="H36" s="55">
        <f t="shared" si="1"/>
        <v>99.631675874769797</v>
      </c>
    </row>
    <row r="37" spans="1:8" ht="16.5" customHeight="1">
      <c r="A37" s="21" t="s">
        <v>29</v>
      </c>
      <c r="B37" s="29">
        <v>100</v>
      </c>
      <c r="C37" s="19" t="s">
        <v>64</v>
      </c>
      <c r="D37" s="15" t="s">
        <v>65</v>
      </c>
      <c r="E37" s="23">
        <v>100</v>
      </c>
      <c r="F37" s="23">
        <v>100</v>
      </c>
      <c r="G37" s="23">
        <v>0</v>
      </c>
      <c r="H37" s="55">
        <f t="shared" si="1"/>
        <v>0</v>
      </c>
    </row>
    <row r="38" spans="1:8" s="9" customFormat="1" ht="16.5" customHeight="1">
      <c r="A38" s="21" t="s">
        <v>20</v>
      </c>
      <c r="B38" s="18">
        <v>50</v>
      </c>
      <c r="C38" s="30" t="s">
        <v>66</v>
      </c>
      <c r="D38" s="15" t="s">
        <v>67</v>
      </c>
      <c r="E38" s="23">
        <v>50</v>
      </c>
      <c r="F38" s="23">
        <v>114</v>
      </c>
      <c r="G38" s="18">
        <v>111</v>
      </c>
      <c r="H38" s="55">
        <f t="shared" si="1"/>
        <v>97.368421052631575</v>
      </c>
    </row>
    <row r="39" spans="1:8" s="9" customFormat="1" ht="16.5" customHeight="1">
      <c r="A39" s="21" t="s">
        <v>33</v>
      </c>
      <c r="B39" s="18">
        <v>160</v>
      </c>
      <c r="C39" s="30" t="s">
        <v>69</v>
      </c>
      <c r="D39" s="15" t="s">
        <v>78</v>
      </c>
      <c r="E39" s="23">
        <v>160</v>
      </c>
      <c r="F39" s="23">
        <v>160</v>
      </c>
      <c r="G39" s="18">
        <v>49</v>
      </c>
      <c r="H39" s="55">
        <f t="shared" si="1"/>
        <v>30.625000000000004</v>
      </c>
    </row>
    <row r="40" spans="1:8" s="9" customFormat="1" ht="16.5" customHeight="1">
      <c r="A40" s="21" t="s">
        <v>8</v>
      </c>
      <c r="B40" s="22">
        <v>80</v>
      </c>
      <c r="C40" s="30" t="s">
        <v>68</v>
      </c>
      <c r="D40" s="15" t="s">
        <v>70</v>
      </c>
      <c r="E40" s="23">
        <v>880</v>
      </c>
      <c r="F40" s="23">
        <v>880</v>
      </c>
      <c r="G40" s="18">
        <v>780</v>
      </c>
      <c r="H40" s="55">
        <f t="shared" si="1"/>
        <v>88.63636363636364</v>
      </c>
    </row>
    <row r="41" spans="1:8" s="9" customFormat="1" ht="16.5" customHeight="1">
      <c r="A41" s="21" t="s">
        <v>31</v>
      </c>
      <c r="B41" s="22">
        <v>800</v>
      </c>
      <c r="C41" s="30" t="s">
        <v>68</v>
      </c>
      <c r="D41" s="15"/>
      <c r="E41" s="23"/>
      <c r="F41" s="23"/>
      <c r="G41" s="18"/>
      <c r="H41" s="55"/>
    </row>
    <row r="42" spans="1:8" s="9" customFormat="1" ht="16.5" customHeight="1">
      <c r="A42" s="21" t="s">
        <v>15</v>
      </c>
      <c r="B42" s="18">
        <v>224</v>
      </c>
      <c r="C42" s="30" t="s">
        <v>71</v>
      </c>
      <c r="D42" s="15" t="s">
        <v>105</v>
      </c>
      <c r="E42" s="23"/>
      <c r="F42" s="23">
        <v>300</v>
      </c>
      <c r="G42" s="18">
        <v>293</v>
      </c>
      <c r="H42" s="55">
        <f t="shared" si="1"/>
        <v>97.666666666666671</v>
      </c>
    </row>
    <row r="43" spans="1:8" s="9" customFormat="1" ht="16.5" customHeight="1">
      <c r="A43" s="21" t="s">
        <v>23</v>
      </c>
      <c r="B43" s="18">
        <v>770</v>
      </c>
      <c r="C43" s="30" t="s">
        <v>72</v>
      </c>
      <c r="D43" s="15" t="s">
        <v>73</v>
      </c>
      <c r="E43" s="23">
        <v>870</v>
      </c>
      <c r="F43" s="23">
        <v>470</v>
      </c>
      <c r="G43" s="18">
        <v>265</v>
      </c>
      <c r="H43" s="55">
        <f t="shared" si="1"/>
        <v>56.38297872340425</v>
      </c>
    </row>
    <row r="44" spans="1:8" s="9" customFormat="1" ht="16.5" customHeight="1">
      <c r="A44" s="21" t="s">
        <v>32</v>
      </c>
      <c r="B44" s="18">
        <v>100</v>
      </c>
      <c r="C44" s="30" t="s">
        <v>72</v>
      </c>
      <c r="D44" s="15" t="s">
        <v>101</v>
      </c>
      <c r="E44" s="23"/>
      <c r="F44" s="23"/>
      <c r="G44" s="18"/>
      <c r="H44" s="55"/>
    </row>
    <row r="45" spans="1:8" s="9" customFormat="1" ht="16.5" customHeight="1">
      <c r="A45" s="17" t="s">
        <v>24</v>
      </c>
      <c r="B45" s="18">
        <v>600</v>
      </c>
      <c r="C45" s="30" t="s">
        <v>74</v>
      </c>
      <c r="D45" s="15" t="s">
        <v>75</v>
      </c>
      <c r="E45" s="23">
        <v>600</v>
      </c>
      <c r="F45" s="23">
        <v>600</v>
      </c>
      <c r="G45" s="18">
        <v>491</v>
      </c>
      <c r="H45" s="55">
        <f t="shared" si="1"/>
        <v>81.833333333333343</v>
      </c>
    </row>
    <row r="46" spans="1:8" s="9" customFormat="1" ht="16.5" customHeight="1">
      <c r="A46" s="21" t="s">
        <v>21</v>
      </c>
      <c r="B46" s="18">
        <v>10</v>
      </c>
      <c r="C46" s="30" t="s">
        <v>71</v>
      </c>
      <c r="D46" s="15"/>
      <c r="E46" s="23"/>
      <c r="F46" s="23"/>
      <c r="G46" s="18"/>
      <c r="H46" s="55"/>
    </row>
    <row r="47" spans="1:8" s="9" customFormat="1" ht="16.5" customHeight="1">
      <c r="A47" s="21" t="s">
        <v>22</v>
      </c>
      <c r="B47" s="18">
        <v>691</v>
      </c>
      <c r="C47" s="30" t="s">
        <v>76</v>
      </c>
      <c r="D47" s="15" t="s">
        <v>77</v>
      </c>
      <c r="E47" s="23">
        <v>691</v>
      </c>
      <c r="F47" s="23">
        <v>691</v>
      </c>
      <c r="G47" s="18">
        <v>356</v>
      </c>
      <c r="H47" s="55">
        <f t="shared" si="1"/>
        <v>51.519536903039075</v>
      </c>
    </row>
    <row r="48" spans="1:8" ht="16.5" customHeight="1">
      <c r="A48" s="32" t="s">
        <v>1</v>
      </c>
      <c r="B48" s="26">
        <f>SUM(B36:B47)</f>
        <v>4085</v>
      </c>
      <c r="C48" s="27" t="s">
        <v>79</v>
      </c>
      <c r="D48" s="16" t="s">
        <v>80</v>
      </c>
      <c r="E48" s="57">
        <f>SUM(E36:E47)</f>
        <v>3851</v>
      </c>
      <c r="F48" s="57">
        <f>SUM(F36:F47)</f>
        <v>3858</v>
      </c>
      <c r="G48" s="57">
        <f>SUM(G36:G47)</f>
        <v>2886</v>
      </c>
      <c r="H48" s="56">
        <f t="shared" si="1"/>
        <v>74.805598755832037</v>
      </c>
    </row>
    <row r="49" spans="1:8" s="6" customFormat="1" ht="30" customHeight="1">
      <c r="A49" s="36" t="s">
        <v>2</v>
      </c>
      <c r="B49" s="37">
        <f>SUM(B29+B35+B48)</f>
        <v>36594</v>
      </c>
      <c r="C49" s="52"/>
      <c r="D49" s="53"/>
      <c r="E49" s="53"/>
      <c r="F49" s="53"/>
      <c r="G49" s="53"/>
      <c r="H49" s="53"/>
    </row>
    <row r="50" spans="1:8" ht="16.5" customHeight="1">
      <c r="A50" s="7"/>
      <c r="B50" s="8"/>
    </row>
    <row r="51" spans="1:8" ht="14.25" customHeight="1">
      <c r="A51" s="84" t="s">
        <v>81</v>
      </c>
      <c r="B51" s="76" t="s">
        <v>9</v>
      </c>
      <c r="C51" s="80" t="s">
        <v>36</v>
      </c>
      <c r="D51" s="85" t="s">
        <v>37</v>
      </c>
      <c r="E51" s="70" t="s">
        <v>9</v>
      </c>
      <c r="F51" s="70" t="s">
        <v>38</v>
      </c>
      <c r="G51" s="72" t="s">
        <v>108</v>
      </c>
      <c r="H51" s="70" t="s">
        <v>109</v>
      </c>
    </row>
    <row r="52" spans="1:8" ht="14.25" customHeight="1">
      <c r="A52" s="84"/>
      <c r="B52" s="76"/>
      <c r="C52" s="80"/>
      <c r="D52" s="85"/>
      <c r="E52" s="70"/>
      <c r="F52" s="70"/>
      <c r="G52" s="72"/>
      <c r="H52" s="70"/>
    </row>
    <row r="53" spans="1:8" ht="33" customHeight="1">
      <c r="A53" s="84"/>
      <c r="B53" s="76"/>
      <c r="C53" s="80"/>
      <c r="D53" s="85"/>
      <c r="E53" s="70"/>
      <c r="F53" s="70"/>
      <c r="G53" s="72"/>
      <c r="H53" s="70"/>
    </row>
    <row r="54" spans="1:8" ht="24.95" customHeight="1">
      <c r="A54" s="69" t="s">
        <v>12</v>
      </c>
      <c r="B54" s="69"/>
      <c r="C54" s="69"/>
      <c r="D54" s="69"/>
      <c r="E54" s="69"/>
      <c r="F54" s="69"/>
      <c r="G54" s="69"/>
      <c r="H54" s="69"/>
    </row>
    <row r="55" spans="1:8" ht="31.5" customHeight="1">
      <c r="A55" s="38"/>
      <c r="B55" s="39"/>
      <c r="C55" s="40" t="s">
        <v>82</v>
      </c>
      <c r="D55" s="41" t="s">
        <v>83</v>
      </c>
      <c r="E55" s="40"/>
      <c r="F55" s="60">
        <v>3215</v>
      </c>
      <c r="G55" s="61">
        <v>3126</v>
      </c>
      <c r="H55" s="58">
        <f>G55/F55*100</f>
        <v>97.231726283048218</v>
      </c>
    </row>
    <row r="56" spans="1:8" ht="24.95" customHeight="1">
      <c r="A56" s="68" t="s">
        <v>13</v>
      </c>
      <c r="B56" s="68"/>
      <c r="C56" s="68"/>
      <c r="D56" s="68"/>
      <c r="E56" s="68"/>
      <c r="F56" s="68"/>
      <c r="G56" s="68"/>
      <c r="H56" s="68"/>
    </row>
    <row r="57" spans="1:8" ht="21" customHeight="1">
      <c r="A57" s="42"/>
      <c r="B57" s="24"/>
      <c r="C57" s="42" t="s">
        <v>94</v>
      </c>
      <c r="D57" s="43" t="s">
        <v>95</v>
      </c>
      <c r="E57" s="62"/>
      <c r="F57" s="62">
        <v>174</v>
      </c>
      <c r="G57" s="62">
        <v>174</v>
      </c>
      <c r="H57" s="59">
        <f>G57/F57*100</f>
        <v>100</v>
      </c>
    </row>
    <row r="58" spans="1:8" ht="21" customHeight="1">
      <c r="A58" s="42"/>
      <c r="B58" s="24"/>
      <c r="C58" s="42" t="s">
        <v>96</v>
      </c>
      <c r="D58" s="43" t="s">
        <v>97</v>
      </c>
      <c r="E58" s="62"/>
      <c r="F58" s="62">
        <v>100</v>
      </c>
      <c r="G58" s="62">
        <v>100</v>
      </c>
      <c r="H58" s="59">
        <f t="shared" ref="H58:H73" si="2">G58/F58*100</f>
        <v>100</v>
      </c>
    </row>
    <row r="59" spans="1:8" ht="21" customHeight="1">
      <c r="A59" s="42"/>
      <c r="B59" s="24"/>
      <c r="C59" s="44" t="s">
        <v>55</v>
      </c>
      <c r="D59" s="41" t="s">
        <v>56</v>
      </c>
      <c r="E59" s="63"/>
      <c r="F59" s="63">
        <f>SUM(F57:F58)</f>
        <v>274</v>
      </c>
      <c r="G59" s="63">
        <f>SUM(G57:G58)</f>
        <v>274</v>
      </c>
      <c r="H59" s="59">
        <f t="shared" si="2"/>
        <v>100</v>
      </c>
    </row>
    <row r="60" spans="1:8" ht="36.75" customHeight="1">
      <c r="A60" s="42"/>
      <c r="B60" s="24"/>
      <c r="C60" s="19" t="s">
        <v>84</v>
      </c>
      <c r="D60" s="43" t="s">
        <v>85</v>
      </c>
      <c r="E60" s="62"/>
      <c r="F60" s="62">
        <v>280</v>
      </c>
      <c r="G60" s="62">
        <v>280</v>
      </c>
      <c r="H60" s="59">
        <f t="shared" si="2"/>
        <v>100</v>
      </c>
    </row>
    <row r="61" spans="1:8" ht="21" customHeight="1">
      <c r="A61" s="41"/>
      <c r="B61" s="45"/>
      <c r="C61" s="19" t="s">
        <v>86</v>
      </c>
      <c r="D61" s="19" t="s">
        <v>87</v>
      </c>
      <c r="E61" s="62"/>
      <c r="F61" s="62">
        <v>1724</v>
      </c>
      <c r="G61" s="62">
        <v>1724</v>
      </c>
      <c r="H61" s="59">
        <f t="shared" si="2"/>
        <v>100</v>
      </c>
    </row>
    <row r="62" spans="1:8">
      <c r="A62" s="46"/>
      <c r="B62" s="47"/>
      <c r="C62" s="27" t="s">
        <v>98</v>
      </c>
      <c r="D62" s="27" t="s">
        <v>99</v>
      </c>
      <c r="E62" s="64"/>
      <c r="F62" s="64">
        <f>SUM(F60:F61)</f>
        <v>2004</v>
      </c>
      <c r="G62" s="64">
        <f>SUM(G60:G61)</f>
        <v>2004</v>
      </c>
      <c r="H62" s="66">
        <f t="shared" si="2"/>
        <v>100</v>
      </c>
    </row>
    <row r="63" spans="1:8" ht="14.25">
      <c r="A63" s="43"/>
      <c r="B63" s="24"/>
      <c r="C63" s="19" t="s">
        <v>57</v>
      </c>
      <c r="D63" s="43" t="s">
        <v>11</v>
      </c>
      <c r="E63" s="62"/>
      <c r="F63" s="62">
        <v>556</v>
      </c>
      <c r="G63" s="62">
        <v>556</v>
      </c>
      <c r="H63" s="59">
        <f t="shared" si="2"/>
        <v>100</v>
      </c>
    </row>
    <row r="64" spans="1:8" ht="14.25">
      <c r="A64" s="43"/>
      <c r="B64" s="24"/>
      <c r="C64" s="19" t="s">
        <v>58</v>
      </c>
      <c r="D64" s="43" t="s">
        <v>28</v>
      </c>
      <c r="E64" s="62"/>
      <c r="F64" s="62">
        <v>66</v>
      </c>
      <c r="G64" s="62">
        <v>66</v>
      </c>
      <c r="H64" s="59">
        <f t="shared" si="2"/>
        <v>100</v>
      </c>
    </row>
    <row r="65" spans="1:8" ht="14.25">
      <c r="A65" s="43"/>
      <c r="B65" s="24"/>
      <c r="C65" s="19" t="s">
        <v>59</v>
      </c>
      <c r="D65" s="19" t="s">
        <v>60</v>
      </c>
      <c r="E65" s="62"/>
      <c r="F65" s="62">
        <v>39</v>
      </c>
      <c r="G65" s="62">
        <v>39</v>
      </c>
      <c r="H65" s="59">
        <f t="shared" si="2"/>
        <v>100</v>
      </c>
    </row>
    <row r="66" spans="1:8">
      <c r="A66" s="46"/>
      <c r="B66" s="47"/>
      <c r="C66" s="27" t="s">
        <v>55</v>
      </c>
      <c r="D66" s="48" t="s">
        <v>61</v>
      </c>
      <c r="E66" s="64"/>
      <c r="F66" s="64">
        <f>SUM(F63:F65)</f>
        <v>661</v>
      </c>
      <c r="G66" s="64">
        <f>SUM(G63:G65)</f>
        <v>661</v>
      </c>
      <c r="H66" s="66">
        <f t="shared" si="2"/>
        <v>100</v>
      </c>
    </row>
    <row r="67" spans="1:8" ht="14.25">
      <c r="A67" s="43"/>
      <c r="B67" s="24"/>
      <c r="C67" s="19" t="s">
        <v>62</v>
      </c>
      <c r="D67" s="19" t="s">
        <v>63</v>
      </c>
      <c r="E67" s="62"/>
      <c r="F67" s="62">
        <v>113</v>
      </c>
      <c r="G67" s="62">
        <v>113</v>
      </c>
      <c r="H67" s="59">
        <f t="shared" si="2"/>
        <v>100</v>
      </c>
    </row>
    <row r="68" spans="1:8">
      <c r="A68" s="43"/>
      <c r="B68" s="24"/>
      <c r="C68" s="30" t="s">
        <v>74</v>
      </c>
      <c r="D68" s="19" t="s">
        <v>75</v>
      </c>
      <c r="E68" s="62"/>
      <c r="F68" s="62">
        <v>51</v>
      </c>
      <c r="G68" s="65">
        <v>51</v>
      </c>
      <c r="H68" s="59">
        <f t="shared" si="2"/>
        <v>100</v>
      </c>
    </row>
    <row r="69" spans="1:8">
      <c r="A69" s="43"/>
      <c r="B69" s="24"/>
      <c r="C69" s="30" t="s">
        <v>76</v>
      </c>
      <c r="D69" s="19" t="s">
        <v>77</v>
      </c>
      <c r="E69" s="62"/>
      <c r="F69" s="62">
        <v>56</v>
      </c>
      <c r="G69" s="65">
        <v>56</v>
      </c>
      <c r="H69" s="59">
        <f t="shared" si="2"/>
        <v>100</v>
      </c>
    </row>
    <row r="70" spans="1:8">
      <c r="A70" s="43"/>
      <c r="B70" s="24"/>
      <c r="C70" s="30" t="s">
        <v>100</v>
      </c>
      <c r="D70" s="19" t="s">
        <v>101</v>
      </c>
      <c r="E70" s="62"/>
      <c r="F70" s="62">
        <v>7</v>
      </c>
      <c r="G70" s="65">
        <v>6</v>
      </c>
      <c r="H70" s="59">
        <f t="shared" si="2"/>
        <v>85.714285714285708</v>
      </c>
    </row>
    <row r="71" spans="1:8">
      <c r="A71" s="43"/>
      <c r="B71" s="24"/>
      <c r="C71" s="27" t="s">
        <v>79</v>
      </c>
      <c r="D71" s="27" t="s">
        <v>80</v>
      </c>
      <c r="E71" s="64"/>
      <c r="F71" s="64">
        <f>SUM(F67:F70)</f>
        <v>227</v>
      </c>
      <c r="G71" s="64">
        <f>SUM(G67:G70)</f>
        <v>226</v>
      </c>
      <c r="H71" s="66">
        <f t="shared" si="2"/>
        <v>99.559471365638757</v>
      </c>
    </row>
    <row r="72" spans="1:8" ht="27" customHeight="1">
      <c r="A72" s="43"/>
      <c r="B72" s="24"/>
      <c r="C72" s="19" t="s">
        <v>88</v>
      </c>
      <c r="D72" s="49" t="s">
        <v>89</v>
      </c>
      <c r="E72" s="62"/>
      <c r="F72" s="62">
        <v>49</v>
      </c>
      <c r="G72" s="62">
        <v>49</v>
      </c>
      <c r="H72" s="59">
        <f t="shared" si="2"/>
        <v>100</v>
      </c>
    </row>
    <row r="73" spans="1:8">
      <c r="A73" s="19"/>
      <c r="B73" s="19"/>
      <c r="C73" s="27" t="s">
        <v>90</v>
      </c>
      <c r="D73" s="27" t="s">
        <v>91</v>
      </c>
      <c r="E73" s="64"/>
      <c r="F73" s="64">
        <f>SUM(F72)</f>
        <v>49</v>
      </c>
      <c r="G73" s="64">
        <f>SUM(G72)</f>
        <v>49</v>
      </c>
      <c r="H73" s="66">
        <f t="shared" si="2"/>
        <v>100</v>
      </c>
    </row>
  </sheetData>
  <sheetProtection selectLockedCells="1" selectUnlockedCells="1"/>
  <mergeCells count="31">
    <mergeCell ref="H51:H53"/>
    <mergeCell ref="A51:A53"/>
    <mergeCell ref="B51:B53"/>
    <mergeCell ref="C51:C53"/>
    <mergeCell ref="D51:D53"/>
    <mergeCell ref="E51:E53"/>
    <mergeCell ref="F5:F7"/>
    <mergeCell ref="F17:F19"/>
    <mergeCell ref="A1:H1"/>
    <mergeCell ref="A2:H2"/>
    <mergeCell ref="A4:H4"/>
    <mergeCell ref="C5:C7"/>
    <mergeCell ref="D5:D7"/>
    <mergeCell ref="E5:E7"/>
    <mergeCell ref="H17:H19"/>
    <mergeCell ref="A56:H56"/>
    <mergeCell ref="A54:H54"/>
    <mergeCell ref="A20:H20"/>
    <mergeCell ref="F51:F53"/>
    <mergeCell ref="G5:G7"/>
    <mergeCell ref="G17:G19"/>
    <mergeCell ref="G51:G53"/>
    <mergeCell ref="D17:D19"/>
    <mergeCell ref="E17:E19"/>
    <mergeCell ref="H5:H7"/>
    <mergeCell ref="A17:A19"/>
    <mergeCell ref="B17:B19"/>
    <mergeCell ref="A5:A7"/>
    <mergeCell ref="B5:B7"/>
    <mergeCell ref="A8:H8"/>
    <mergeCell ref="C17:C19"/>
  </mergeCells>
  <printOptions horizontalCentered="1"/>
  <pageMargins left="0.25" right="0.25" top="0.75" bottom="0.75" header="0.3" footer="0.3"/>
  <pageSetup paperSize="9" scale="86" orientation="landscape" r:id="rId1"/>
  <headerFooter differentFirst="1">
    <oddHeader>&amp;C&amp;"Arial Narrow,Normál"&amp;8Kincsesbánya Községi Önkormányzat 2012 évi költségvetése</oddHeader>
    <oddFooter>&amp;C&amp;P/&amp;N</oddFooter>
  </headerFooter>
  <rowBreaks count="2" manualBreakCount="2">
    <brk id="15" max="9" man="1"/>
    <brk id="4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:A5"/>
    </sheetView>
  </sheetViews>
  <sheetFormatPr defaultRowHeight="12.75"/>
  <sheetData>
    <row r="1" spans="1:1">
      <c r="A1" t="s">
        <v>34</v>
      </c>
    </row>
    <row r="3" spans="1:1">
      <c r="A3" s="86"/>
    </row>
    <row r="4" spans="1:1">
      <c r="A4" s="86"/>
    </row>
    <row r="5" spans="1:1">
      <c r="A5" s="86"/>
    </row>
  </sheetData>
  <mergeCells count="1"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Költségvetés 2014</vt:lpstr>
      <vt:lpstr>Munka1</vt:lpstr>
      <vt:lpstr>'Költségvetés 2014'!Nyomtatási_terület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Jegyzo</cp:lastModifiedBy>
  <cp:lastPrinted>2015-04-20T14:24:03Z</cp:lastPrinted>
  <dcterms:created xsi:type="dcterms:W3CDTF">2001-11-26T10:13:34Z</dcterms:created>
  <dcterms:modified xsi:type="dcterms:W3CDTF">2015-04-21T08:36:11Z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