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2015 évi költségvetés" sheetId="22" r:id="rId1"/>
  </sheets>
  <definedNames>
    <definedName name="_xlnm.Print_Area" localSheetId="0">'2015 évi költségvetés'!$A$1:$E$413</definedName>
  </definedNames>
  <calcPr calcId="124519"/>
</workbook>
</file>

<file path=xl/calcChain.xml><?xml version="1.0" encoding="utf-8"?>
<calcChain xmlns="http://schemas.openxmlformats.org/spreadsheetml/2006/main">
  <c r="D412" i="22"/>
  <c r="E412"/>
  <c r="D411"/>
  <c r="E411"/>
  <c r="D410"/>
  <c r="E410"/>
  <c r="D409"/>
  <c r="E409"/>
  <c r="D408"/>
  <c r="E408"/>
  <c r="D407"/>
  <c r="E407"/>
  <c r="D406"/>
  <c r="E406"/>
  <c r="D405"/>
  <c r="E405"/>
  <c r="D404"/>
  <c r="E404"/>
  <c r="D403"/>
  <c r="E403"/>
  <c r="D399"/>
  <c r="E399"/>
  <c r="D398"/>
  <c r="E398"/>
  <c r="D397"/>
  <c r="E397"/>
  <c r="D396"/>
  <c r="E396"/>
  <c r="D395"/>
  <c r="E395"/>
  <c r="D394"/>
  <c r="E394"/>
  <c r="D393"/>
  <c r="E393"/>
  <c r="D392"/>
  <c r="E392"/>
  <c r="D391"/>
  <c r="E391"/>
  <c r="E386"/>
  <c r="E387" s="1"/>
  <c r="E378"/>
  <c r="E379" s="1"/>
  <c r="E368"/>
  <c r="E367"/>
  <c r="E358"/>
  <c r="E359" s="1"/>
  <c r="E353"/>
  <c r="E354" s="1"/>
  <c r="E347"/>
  <c r="E346"/>
  <c r="E338"/>
  <c r="E337"/>
  <c r="E327"/>
  <c r="E328" s="1"/>
  <c r="E318"/>
  <c r="E319" s="1"/>
  <c r="E312"/>
  <c r="E311"/>
  <c r="E299"/>
  <c r="E298"/>
  <c r="E288"/>
  <c r="E284"/>
  <c r="E283"/>
  <c r="E277"/>
  <c r="E276"/>
  <c r="E267"/>
  <c r="E268" s="1"/>
  <c r="E259"/>
  <c r="E260" s="1"/>
  <c r="E252"/>
  <c r="E253" s="1"/>
  <c r="E247"/>
  <c r="E240"/>
  <c r="E233"/>
  <c r="E241" s="1"/>
  <c r="E232"/>
  <c r="E229"/>
  <c r="E220"/>
  <c r="E213"/>
  <c r="E214" s="1"/>
  <c r="E184"/>
  <c r="E185" s="1"/>
  <c r="E183"/>
  <c r="E173"/>
  <c r="E174" s="1"/>
  <c r="E164"/>
  <c r="E165" s="1"/>
  <c r="E166" s="1"/>
  <c r="E154"/>
  <c r="E155" s="1"/>
  <c r="E146"/>
  <c r="E142"/>
  <c r="E143" s="1"/>
  <c r="E147" s="1"/>
  <c r="E131"/>
  <c r="E133" s="1"/>
  <c r="E124"/>
  <c r="E123"/>
  <c r="E116"/>
  <c r="E117" s="1"/>
  <c r="E108"/>
  <c r="E109" s="1"/>
  <c r="E101"/>
  <c r="E99"/>
  <c r="E102" s="1"/>
  <c r="E90"/>
  <c r="E91" s="1"/>
  <c r="E80"/>
  <c r="E81" s="1"/>
  <c r="E69"/>
  <c r="E73" s="1"/>
  <c r="E60"/>
  <c r="E52"/>
  <c r="E61" s="1"/>
  <c r="E48"/>
  <c r="E40"/>
  <c r="E41" s="1"/>
  <c r="E35"/>
  <c r="E36" s="1"/>
  <c r="D27"/>
  <c r="D28" s="1"/>
  <c r="E28"/>
  <c r="E27"/>
  <c r="E24"/>
  <c r="E20"/>
  <c r="E13"/>
  <c r="E9"/>
  <c r="E26"/>
  <c r="E193"/>
  <c r="D207"/>
  <c r="E207"/>
  <c r="E206"/>
  <c r="E197"/>
  <c r="D206"/>
  <c r="C386"/>
  <c r="C387" s="1"/>
  <c r="C60"/>
  <c r="C27"/>
  <c r="C40"/>
  <c r="C41" s="1"/>
  <c r="C35"/>
  <c r="C36" s="1"/>
  <c r="C48"/>
  <c r="C404"/>
  <c r="C24"/>
  <c r="C396"/>
  <c r="C229"/>
  <c r="C20"/>
  <c r="C358"/>
  <c r="C359" s="1"/>
  <c r="C353"/>
  <c r="C354" s="1"/>
  <c r="C318"/>
  <c r="C319" s="1"/>
  <c r="C298"/>
  <c r="C299" s="1"/>
  <c r="C283"/>
  <c r="C284" s="1"/>
  <c r="C276"/>
  <c r="C277" s="1"/>
  <c r="C267"/>
  <c r="C268" s="1"/>
  <c r="C259"/>
  <c r="C260" s="1"/>
  <c r="C252"/>
  <c r="C253" s="1"/>
  <c r="C247"/>
  <c r="C240"/>
  <c r="C232"/>
  <c r="C407" s="1"/>
  <c r="C220"/>
  <c r="C213"/>
  <c r="C214" s="1"/>
  <c r="C206"/>
  <c r="C391" s="1"/>
  <c r="C193"/>
  <c r="C393" s="1"/>
  <c r="C183"/>
  <c r="C173"/>
  <c r="C174" s="1"/>
  <c r="C164"/>
  <c r="C154"/>
  <c r="C155" s="1"/>
  <c r="C146"/>
  <c r="C411" s="1"/>
  <c r="C142"/>
  <c r="C131"/>
  <c r="C133" s="1"/>
  <c r="C123"/>
  <c r="C124" s="1"/>
  <c r="C116"/>
  <c r="C117" s="1"/>
  <c r="C108"/>
  <c r="C109" s="1"/>
  <c r="C101"/>
  <c r="C395" s="1"/>
  <c r="C99"/>
  <c r="C394" s="1"/>
  <c r="C90"/>
  <c r="C91" s="1"/>
  <c r="C80"/>
  <c r="C81" s="1"/>
  <c r="C52"/>
  <c r="C61" s="1"/>
  <c r="C410"/>
  <c r="C13"/>
  <c r="C403" s="1"/>
  <c r="C9"/>
  <c r="C406" l="1"/>
  <c r="C392"/>
  <c r="C408"/>
  <c r="C397"/>
  <c r="C28"/>
  <c r="C409"/>
  <c r="C398"/>
  <c r="C399" s="1"/>
  <c r="C143"/>
  <c r="C288"/>
  <c r="C337"/>
  <c r="C338" s="1"/>
  <c r="C367"/>
  <c r="C368" s="1"/>
  <c r="C378"/>
  <c r="C379" s="1"/>
  <c r="C102"/>
  <c r="C184"/>
  <c r="C185" s="1"/>
  <c r="C207"/>
  <c r="C69"/>
  <c r="C73" s="1"/>
  <c r="C165"/>
  <c r="C166" s="1"/>
  <c r="C346"/>
  <c r="C347" s="1"/>
  <c r="C233"/>
  <c r="C241" s="1"/>
  <c r="C311"/>
  <c r="C312" s="1"/>
  <c r="C327"/>
  <c r="C328" s="1"/>
  <c r="C147"/>
  <c r="C405" l="1"/>
  <c r="C412" s="1"/>
</calcChain>
</file>

<file path=xl/sharedStrings.xml><?xml version="1.0" encoding="utf-8"?>
<sst xmlns="http://schemas.openxmlformats.org/spreadsheetml/2006/main" count="702" uniqueCount="244">
  <si>
    <t>Bevételek összesen:</t>
  </si>
  <si>
    <t>Adatok eFt-ban</t>
  </si>
  <si>
    <t>Dologi kiadások összesen:</t>
  </si>
  <si>
    <t>Rendszeres személyi juttatások összesen:</t>
  </si>
  <si>
    <t>Nem rendszeres személyi juttatások összesen:</t>
  </si>
  <si>
    <t>Személyi juttatások összesen:</t>
  </si>
  <si>
    <t>Munkaadókat terhelő járulékok összesen:</t>
  </si>
  <si>
    <t>Munkáltatót terhelő járulékok összesen:</t>
  </si>
  <si>
    <t>Dologi kiadás összesen:</t>
  </si>
  <si>
    <t>Eredeti előirányzat</t>
  </si>
  <si>
    <t xml:space="preserve">Egyéb készletbeszerzés </t>
  </si>
  <si>
    <t>Munkaadókat terhelő járulékok összesen</t>
  </si>
  <si>
    <t>Működési bevételek összesen:</t>
  </si>
  <si>
    <t>Pénzeszköz átadás, támogatás összesen:</t>
  </si>
  <si>
    <t>Pénzbeli és természetbeni juttatások összesen:</t>
  </si>
  <si>
    <t>Kiadások összesen:</t>
  </si>
  <si>
    <t>Vásárolt termékek és szolgáltatások ÁFA-ja</t>
  </si>
  <si>
    <t>Működési célú pénzeszköz átadás ÁHT-én belülre összesen:</t>
  </si>
  <si>
    <t>Vásárolt termékek és szolgáltatás ÁFA-ja</t>
  </si>
  <si>
    <t>Iparűzési adó (állandó jellegű)</t>
  </si>
  <si>
    <t>Gépjárműadó</t>
  </si>
  <si>
    <t>Önkormányzatok költségvetési támogatása:</t>
  </si>
  <si>
    <t>Talajterhelési díj</t>
  </si>
  <si>
    <t>Működési célú bevételek</t>
  </si>
  <si>
    <t>Szolgáltatás bevétel</t>
  </si>
  <si>
    <t>Szolgáltatás ÁFA-ja</t>
  </si>
  <si>
    <t>Számlázott ÁFA befizetése</t>
  </si>
  <si>
    <t>Felújítási kiadások összesen:</t>
  </si>
  <si>
    <t>Vásárolt közszolgáltatás</t>
  </si>
  <si>
    <t>Védőnői feladatok közös finansz. összesen:</t>
  </si>
  <si>
    <t>Önkormányzat dologi kiadásai összesen:</t>
  </si>
  <si>
    <t>Beiskolázási támogatás</t>
  </si>
  <si>
    <t>Csecsemőtámogatás</t>
  </si>
  <si>
    <t>Világítótestek bérleti díja</t>
  </si>
  <si>
    <t>Kiszámlázott termékek, szolgáltatások ÁFA</t>
  </si>
  <si>
    <t>ÁHT-n kívül tovább számlázott szolgáltatások</t>
  </si>
  <si>
    <t>ÁHt-n kívül tovább számlázott szolgáltatások ÁFA</t>
  </si>
  <si>
    <t>BEVÉTELEK</t>
  </si>
  <si>
    <t>KIADÁSOK</t>
  </si>
  <si>
    <t xml:space="preserve">Normatív lakásfenntartási támogatás </t>
  </si>
  <si>
    <t>ÁHT-n kívül tovább számlázott szolgáltatások bevétele</t>
  </si>
  <si>
    <t xml:space="preserve">Gyógyszer,  </t>
  </si>
  <si>
    <t>Működési célú pénzeszközátvétel elkülönített állami pénzalapoktól</t>
  </si>
  <si>
    <t xml:space="preserve">Átvett pénzeszközök összesen: </t>
  </si>
  <si>
    <t>Működési kiadások összesen:</t>
  </si>
  <si>
    <t>Európai Vidékfejlesztési Alapból nyújtott támogatás:</t>
  </si>
  <si>
    <t>Céltartalék összesen:</t>
  </si>
  <si>
    <t>Magánszemélyek kommunális adója</t>
  </si>
  <si>
    <t>MABOSZ tagdíj</t>
  </si>
  <si>
    <t>TÖOSZ tagdíj</t>
  </si>
  <si>
    <t>A BAKONYÉRT V. A. Egyesület tagdíj</t>
  </si>
  <si>
    <t>Rendszeres szociális segély   10%</t>
  </si>
  <si>
    <t>Foglalkoztatást hely tám    20%</t>
  </si>
  <si>
    <t>Önkormányzati Hivatal működési kiadásai</t>
  </si>
  <si>
    <t>Zöldterület gazdálkodással kapcsolatos feladatok</t>
  </si>
  <si>
    <t>Közvilágítás fenntartásának támogatáa</t>
  </si>
  <si>
    <t>Közutak fenntartásának támogatása</t>
  </si>
  <si>
    <t>Iskolai étkezés támogatása</t>
  </si>
  <si>
    <t>Egyes szociális és gíermekjóléti feladatok támogatása</t>
  </si>
  <si>
    <t>Egyéb kötelező Önkormánzyati feladatok</t>
  </si>
  <si>
    <t xml:space="preserve">Felhalmozás élú támogatás összesen: </t>
  </si>
  <si>
    <t>Közös hivatal működési kiadásainak támogatása</t>
  </si>
  <si>
    <t>Fejlesztési kölcsön törlesztése</t>
  </si>
  <si>
    <t>Önkormányzati támogatás helyi civil szervezeteknek</t>
  </si>
  <si>
    <t>EZER-JÓ Vidékfejlesztési Egyesület</t>
  </si>
  <si>
    <t>Pályázati támogatás KEOP</t>
  </si>
  <si>
    <t>Gyermekétkeztetés üzemeltetési támogatássa</t>
  </si>
  <si>
    <t>Helyi adók összesen</t>
  </si>
  <si>
    <t xml:space="preserve">Települési önkormányzatok könyvtári, közművelődési feladatok támogatása </t>
  </si>
  <si>
    <t>Lakott külterülettel kapcsolatos feladatok támogatása</t>
  </si>
  <si>
    <t>Kincsesbánya Községi Önkormányzat 2015. évi költségvetése</t>
  </si>
  <si>
    <t>B4</t>
  </si>
  <si>
    <t>K122</t>
  </si>
  <si>
    <t>K311</t>
  </si>
  <si>
    <t>K312</t>
  </si>
  <si>
    <t>K331</t>
  </si>
  <si>
    <t>K351</t>
  </si>
  <si>
    <t>K32</t>
  </si>
  <si>
    <t>K31</t>
  </si>
  <si>
    <t>Egyéb dologi kiadások</t>
  </si>
  <si>
    <t>K6</t>
  </si>
  <si>
    <t>K7</t>
  </si>
  <si>
    <t>K11</t>
  </si>
  <si>
    <t>Fejlesztési kiadások összesen:</t>
  </si>
  <si>
    <t>BURSA HUNGARICA ösztöndíj</t>
  </si>
  <si>
    <t>Egyéb üzemeltetési szolgáltatádsok</t>
  </si>
  <si>
    <t>Távhő szolgáltatás</t>
  </si>
  <si>
    <t>Köztemető fenntartása</t>
  </si>
  <si>
    <t>OEP finanszírozási többlet (Isztimér mük kiad. Hozzájárulás  68  fő)</t>
  </si>
  <si>
    <t xml:space="preserve">OEP finanszírozási többlet (Kincsesbánya műk kiad.  87 fő hozzájárulás </t>
  </si>
  <si>
    <t>Készletbezszerzés</t>
  </si>
  <si>
    <t>Kommunikációs szolgáltatások</t>
  </si>
  <si>
    <t>K33</t>
  </si>
  <si>
    <t>Szolgáltatások kiadásai</t>
  </si>
  <si>
    <t>K34</t>
  </si>
  <si>
    <t>Kiküldetések, reklám propaganda kiadások</t>
  </si>
  <si>
    <t>K35</t>
  </si>
  <si>
    <t>K3</t>
  </si>
  <si>
    <t>K2</t>
  </si>
  <si>
    <t>Üzemeltetési anyagok beszerzése</t>
  </si>
  <si>
    <t>Készletbeszerzés</t>
  </si>
  <si>
    <t>Közüzemi díjak</t>
  </si>
  <si>
    <t>K337</t>
  </si>
  <si>
    <t>Szolgáltatási kiadások</t>
  </si>
  <si>
    <t>Kormányzati funkció kiadásai összesen:</t>
  </si>
  <si>
    <t>K4815</t>
  </si>
  <si>
    <t>K458</t>
  </si>
  <si>
    <t>K4</t>
  </si>
  <si>
    <t>Ellátottak pénzbeli juttatásai</t>
  </si>
  <si>
    <t>K4824</t>
  </si>
  <si>
    <t>K4825</t>
  </si>
  <si>
    <t>K4816</t>
  </si>
  <si>
    <t>K4822</t>
  </si>
  <si>
    <t>Köztemetés</t>
  </si>
  <si>
    <t>Települési támogatás</t>
  </si>
  <si>
    <t>K463</t>
  </si>
  <si>
    <t>Ellátottak pénzbeni juttatásai</t>
  </si>
  <si>
    <t>K4818</t>
  </si>
  <si>
    <t>Kormányzati funkció bevételei összesen:</t>
  </si>
  <si>
    <t>B406</t>
  </si>
  <si>
    <t>B403</t>
  </si>
  <si>
    <t>B402</t>
  </si>
  <si>
    <t>Működési bevételek</t>
  </si>
  <si>
    <t>B529</t>
  </si>
  <si>
    <t>B5</t>
  </si>
  <si>
    <t>Felhalmozási bevételek</t>
  </si>
  <si>
    <t>K335</t>
  </si>
  <si>
    <t>B813</t>
  </si>
  <si>
    <t>B81</t>
  </si>
  <si>
    <t>Előző évi költségvetési maradványának génybevétele</t>
  </si>
  <si>
    <t>Belföldi finanszírozási bevételek</t>
  </si>
  <si>
    <t>B63</t>
  </si>
  <si>
    <t>Egyéb működési célú átvett pénzeszközök</t>
  </si>
  <si>
    <t>Foglalkoztatottak személyi juttatásai</t>
  </si>
  <si>
    <t xml:space="preserve">Munkaadókat terhelő járulékok </t>
  </si>
  <si>
    <t>K352</t>
  </si>
  <si>
    <t>Dologi kiadások összesen</t>
  </si>
  <si>
    <t>K64</t>
  </si>
  <si>
    <t>K67</t>
  </si>
  <si>
    <t>Beruházások</t>
  </si>
  <si>
    <t>Kommunikációs szolgáltatási kiadások</t>
  </si>
  <si>
    <t>Befizetendőáltalános forgalmiadó</t>
  </si>
  <si>
    <t>Kommunikációs szolgáltatások igénybevétele</t>
  </si>
  <si>
    <t>Befizetendő általános forgalmiadó</t>
  </si>
  <si>
    <t>B343</t>
  </si>
  <si>
    <t>B35107</t>
  </si>
  <si>
    <t>B355</t>
  </si>
  <si>
    <t>B354</t>
  </si>
  <si>
    <t>B11</t>
  </si>
  <si>
    <t>K91</t>
  </si>
  <si>
    <t>Belföldi finanszírozás kiadásai</t>
  </si>
  <si>
    <t>B16</t>
  </si>
  <si>
    <t>Egyéb működési célú támogatások bevételei ÁHT-n beülről</t>
  </si>
  <si>
    <t>Kiküldetések, reklám-és propganda kiadások</t>
  </si>
  <si>
    <t>K336</t>
  </si>
  <si>
    <t>K915</t>
  </si>
  <si>
    <t>K506</t>
  </si>
  <si>
    <t>K511</t>
  </si>
  <si>
    <t>Egyéb működési célú támogatások ÁHT-n kivülre</t>
  </si>
  <si>
    <t>Kiküldetés kiadásai</t>
  </si>
  <si>
    <t>B1603</t>
  </si>
  <si>
    <t>Egyéb működési célú bevételek ÁHT-n belülről</t>
  </si>
  <si>
    <t>Kiküldetések</t>
  </si>
  <si>
    <t>K50607</t>
  </si>
  <si>
    <t>Egyéb működési célú támogatások ÁHT-n belülre</t>
  </si>
  <si>
    <t xml:space="preserve">K33 </t>
  </si>
  <si>
    <t>K12</t>
  </si>
  <si>
    <t>K5</t>
  </si>
  <si>
    <t>K9</t>
  </si>
  <si>
    <t>K512</t>
  </si>
  <si>
    <t>B3</t>
  </si>
  <si>
    <t>Önkormányzat működési bevételei</t>
  </si>
  <si>
    <t>Működési támogatások ÁHT-n belülről</t>
  </si>
  <si>
    <t>Közhatalmi bevételek</t>
  </si>
  <si>
    <t>B6</t>
  </si>
  <si>
    <t>Müködési célú átvett pénzeszközök</t>
  </si>
  <si>
    <t>Felhalmozás célú átvett pénzeszközök</t>
  </si>
  <si>
    <t>Előző évi pénzmaradvány</t>
  </si>
  <si>
    <t>Különféle befizetések és egyéb dologi kiadások (ÁFA)</t>
  </si>
  <si>
    <t>066020 Város- és községgazdálkodás m. n. s. szolgáltatások</t>
  </si>
  <si>
    <t>011130 Önkormányzati jogalkotás</t>
  </si>
  <si>
    <t>Szolgáltatások kiadásai (közüzemi díjak, karbantartás)</t>
  </si>
  <si>
    <t>K51</t>
  </si>
  <si>
    <t>Különféle befizetések  (ÁFA)</t>
  </si>
  <si>
    <t>Fejlesztési kiadások összesen</t>
  </si>
  <si>
    <t>Fejlesztési kiadások ÁFA</t>
  </si>
  <si>
    <t>Felújítási kiadások ÁFA</t>
  </si>
  <si>
    <t>045160 Közutak, hidak, alagutak üzemeltetése, fenntartása</t>
  </si>
  <si>
    <t>105010 Aktív korúak ellátása</t>
  </si>
  <si>
    <t>107060 Egyéb szociális pénzbeli és természetbeni ellátások</t>
  </si>
  <si>
    <t>HPV védőoltás (10 fő)</t>
  </si>
  <si>
    <t>Önkormányzati segélyek (települési támogatás)</t>
  </si>
  <si>
    <t>13350 Önkormányzati vagyonnal való gazdálkodás  elszámolásai</t>
  </si>
  <si>
    <t>Lakásértékesítés bevételei</t>
  </si>
  <si>
    <t>064010 Közvilágítás</t>
  </si>
  <si>
    <t>Egyéb dologi kiadások (ÁFA)</t>
  </si>
  <si>
    <t>Szolgáltatás bevételei</t>
  </si>
  <si>
    <t>096010 Óvodai étkeztetés</t>
  </si>
  <si>
    <t>096020 Iskolai étkeztetés</t>
  </si>
  <si>
    <t xml:space="preserve">900020 Finanszírozási műveletek </t>
  </si>
  <si>
    <t>074031 Család- és nővédelem, egészségügyi gondozás</t>
  </si>
  <si>
    <t>074032 Ifjúság - egészségügyi gondozás</t>
  </si>
  <si>
    <t>011130 Támogatás célú finanszírozási műveletek</t>
  </si>
  <si>
    <t>106020 Lakhatással, lakásfenntartással összefüggő ellátások</t>
  </si>
  <si>
    <t>104060 Gyermekek, családok életminőségét javító ellátások</t>
  </si>
  <si>
    <t>041233 FoHe támogatás , hosszabb időtartamú közfoglalkoztatás</t>
  </si>
  <si>
    <t>091140 Óvodai nevelés, ellátás működési kiadásai</t>
  </si>
  <si>
    <t>Készletbeszerzés ÁFA</t>
  </si>
  <si>
    <t>Céltartalék (Iskolai beruházás áthúzódó)</t>
  </si>
  <si>
    <t>Belföldi kiadás finanszirozásai összesen:</t>
  </si>
  <si>
    <t>Beruházások összesen:</t>
  </si>
  <si>
    <t>B25</t>
  </si>
  <si>
    <t>Pályázati támogatás Falubusz</t>
  </si>
  <si>
    <t>Felhalmozás célú támogatás összesen:</t>
  </si>
  <si>
    <t>052020 Szennyvíztisztítás és kezelés</t>
  </si>
  <si>
    <t>Eszközhasználati díj</t>
  </si>
  <si>
    <t>Eszközhasználati díj ÁFA</t>
  </si>
  <si>
    <t>Bérleti díjak, lakbérbevétel, közterület foglalás</t>
  </si>
  <si>
    <t>Általános tartalék</t>
  </si>
  <si>
    <t>Tartalék összesen:</t>
  </si>
  <si>
    <t>Rovatkód</t>
  </si>
  <si>
    <t>Fejlesztési kiadások (Rendezési Terv I-II. üteme)</t>
  </si>
  <si>
    <t>Fejlesztési kiadások (közvilágítás bővítés)</t>
  </si>
  <si>
    <t>Tárgyi eszköz beszerzése</t>
  </si>
  <si>
    <t>Tárgyi eszközök beszerzése ÁFA</t>
  </si>
  <si>
    <t>Felújítási kiadások (utak, járdák felújítása)</t>
  </si>
  <si>
    <t>Szennyvíztisztító telep, csatorna hálózat felújítása</t>
  </si>
  <si>
    <t>Felújítás ÁFA</t>
  </si>
  <si>
    <t>900020 Fejezeti és általános tartalék elszámolása</t>
  </si>
  <si>
    <t>013390 Egyéb kiegészítő szolgáltatás</t>
  </si>
  <si>
    <t>018010 Önkormányzatok elszámolása központi költségvetéssel</t>
  </si>
  <si>
    <t>084031 Civil szervezetek működési támogatása</t>
  </si>
  <si>
    <t>082092 Közművelődés, hagyományos közösségi kulturális értékek gondozása</t>
  </si>
  <si>
    <t>082091 Közművelődési intézmények, közösségi színterek működtetése</t>
  </si>
  <si>
    <t>082044 Könyvtári szolgáltatások</t>
  </si>
  <si>
    <t xml:space="preserve">091213 Nemzetiségi tanulók nappali rendszerű nevelése, oktatása </t>
  </si>
  <si>
    <t>016080 Kiemelt állami és önkormányzati rendezvények</t>
  </si>
  <si>
    <t>066010 Zöldterület kezelés</t>
  </si>
  <si>
    <t>013320 Köztemető fenntartása és működtetése</t>
  </si>
  <si>
    <t>Módosított előirányzat</t>
  </si>
  <si>
    <t>Változás</t>
  </si>
  <si>
    <t>7. számú melléklet a 4/2015.(IV.30.) önkormányzati rendelethez,  (a 2/2015.(II.20.) rendelet módosított 13. számú melléklete)</t>
  </si>
  <si>
    <t>Kincsesbánya Önkormányzat 2015. évi bevételei</t>
  </si>
  <si>
    <t>Kincsesbánya Önkormányzat 2015. évi kiadásai</t>
  </si>
</sst>
</file>

<file path=xl/styles.xml><?xml version="1.0" encoding="utf-8"?>
<styleSheet xmlns="http://schemas.openxmlformats.org/spreadsheetml/2006/main">
  <fonts count="23"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4"/>
      <name val="Cambria"/>
      <family val="1"/>
      <charset val="238"/>
      <scheme val="major"/>
    </font>
    <font>
      <b/>
      <i/>
      <sz val="14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u/>
      <sz val="11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15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0" fillId="2" borderId="0" xfId="0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/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vertical="center"/>
    </xf>
    <xf numFmtId="3" fontId="20" fillId="3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/>
    <xf numFmtId="3" fontId="11" fillId="3" borderId="1" xfId="0" applyNumberFormat="1" applyFont="1" applyFill="1" applyBorder="1"/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vertical="center" shrinkToFit="1"/>
    </xf>
    <xf numFmtId="0" fontId="2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1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3" borderId="0" xfId="0" applyFont="1" applyFill="1" applyAlignment="1">
      <alignment horizontal="right" vertical="top"/>
    </xf>
    <xf numFmtId="0" fontId="1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top"/>
    </xf>
    <xf numFmtId="0" fontId="12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2343150</xdr:colOff>
      <xdr:row>0</xdr:row>
      <xdr:rowOff>0</xdr:rowOff>
    </xdr:from>
    <xdr:to>
      <xdr:col>1</xdr:col>
      <xdr:colOff>2343150</xdr:colOff>
      <xdr:row>3</xdr:row>
      <xdr:rowOff>196850</xdr:rowOff>
    </xdr:to>
    <xdr:pic>
      <xdr:nvPicPr>
        <xdr:cNvPr id="2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0"/>
          <a:ext cx="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2343150</xdr:colOff>
      <xdr:row>2</xdr:row>
      <xdr:rowOff>0</xdr:rowOff>
    </xdr:from>
    <xdr:to>
      <xdr:col>1</xdr:col>
      <xdr:colOff>2343150</xdr:colOff>
      <xdr:row>5</xdr:row>
      <xdr:rowOff>117475</xdr:rowOff>
    </xdr:to>
    <xdr:pic>
      <xdr:nvPicPr>
        <xdr:cNvPr id="3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419100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2428875</xdr:colOff>
      <xdr:row>2</xdr:row>
      <xdr:rowOff>0</xdr:rowOff>
    </xdr:from>
    <xdr:to>
      <xdr:col>1</xdr:col>
      <xdr:colOff>2428875</xdr:colOff>
      <xdr:row>5</xdr:row>
      <xdr:rowOff>15875</xdr:rowOff>
    </xdr:to>
    <xdr:pic>
      <xdr:nvPicPr>
        <xdr:cNvPr id="4" name="Kép 3" descr="Kincsesbanya címer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8475" y="400050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5"/>
  <sheetViews>
    <sheetView tabSelected="1" view="pageBreakPreview" topLeftCell="A388" zoomScale="60" workbookViewId="0">
      <selection activeCell="B401" sqref="B401:B402"/>
    </sheetView>
  </sheetViews>
  <sheetFormatPr defaultRowHeight="15.75"/>
  <cols>
    <col min="1" max="1" width="9.85546875" style="68" customWidth="1"/>
    <col min="2" max="2" width="71.7109375" style="92" customWidth="1"/>
    <col min="3" max="3" width="16.7109375" style="92" customWidth="1"/>
    <col min="4" max="5" width="16.7109375" style="69" customWidth="1"/>
    <col min="6" max="16384" width="9.140625" style="69"/>
  </cols>
  <sheetData>
    <row r="1" spans="1:7" ht="38.25" customHeight="1">
      <c r="A1" s="128" t="s">
        <v>241</v>
      </c>
      <c r="B1" s="128"/>
      <c r="C1" s="128"/>
      <c r="D1" s="128"/>
      <c r="E1" s="128"/>
      <c r="F1" s="94"/>
      <c r="G1" s="94"/>
    </row>
    <row r="2" spans="1:7" s="70" customFormat="1" ht="39" customHeight="1">
      <c r="A2" s="127" t="s">
        <v>70</v>
      </c>
      <c r="B2" s="127"/>
      <c r="C2" s="127"/>
      <c r="D2" s="127"/>
      <c r="E2" s="127"/>
    </row>
    <row r="3" spans="1:7">
      <c r="B3" s="17"/>
      <c r="C3" s="71"/>
    </row>
    <row r="4" spans="1:7">
      <c r="B4" s="17"/>
      <c r="C4" s="126" t="s">
        <v>1</v>
      </c>
      <c r="D4" s="126"/>
    </row>
    <row r="5" spans="1:7" ht="14.25" customHeight="1">
      <c r="A5" s="120" t="s">
        <v>220</v>
      </c>
      <c r="B5" s="115" t="s">
        <v>180</v>
      </c>
      <c r="C5" s="124" t="s">
        <v>9</v>
      </c>
      <c r="D5" s="115" t="s">
        <v>240</v>
      </c>
      <c r="E5" s="116" t="s">
        <v>239</v>
      </c>
    </row>
    <row r="6" spans="1:7" ht="14.25" customHeight="1">
      <c r="A6" s="120"/>
      <c r="B6" s="115"/>
      <c r="C6" s="124"/>
      <c r="D6" s="115"/>
      <c r="E6" s="117"/>
    </row>
    <row r="7" spans="1:7" ht="18" customHeight="1">
      <c r="A7" s="109" t="s">
        <v>37</v>
      </c>
      <c r="B7" s="110"/>
      <c r="C7" s="110"/>
      <c r="D7" s="110"/>
      <c r="E7" s="111"/>
    </row>
    <row r="8" spans="1:7">
      <c r="A8" s="18" t="s">
        <v>71</v>
      </c>
      <c r="B8" s="19" t="s">
        <v>23</v>
      </c>
      <c r="C8" s="16">
        <v>250</v>
      </c>
      <c r="D8" s="95"/>
      <c r="E8" s="16">
        <v>250</v>
      </c>
    </row>
    <row r="9" spans="1:7" s="73" customFormat="1" ht="18" customHeight="1">
      <c r="A9" s="119" t="s">
        <v>118</v>
      </c>
      <c r="B9" s="119"/>
      <c r="C9" s="41">
        <f>C8</f>
        <v>250</v>
      </c>
      <c r="D9" s="96"/>
      <c r="E9" s="41">
        <f>E8</f>
        <v>250</v>
      </c>
    </row>
    <row r="10" spans="1:7" ht="18" customHeight="1">
      <c r="A10" s="109" t="s">
        <v>38</v>
      </c>
      <c r="B10" s="110"/>
      <c r="C10" s="110"/>
      <c r="D10" s="110"/>
      <c r="E10" s="111"/>
    </row>
    <row r="11" spans="1:7" s="75" customFormat="1" ht="12.75">
      <c r="A11" s="24" t="s">
        <v>72</v>
      </c>
      <c r="B11" s="11" t="s">
        <v>5</v>
      </c>
      <c r="C11" s="6">
        <v>8163</v>
      </c>
      <c r="D11" s="107"/>
      <c r="E11" s="6">
        <v>8163</v>
      </c>
    </row>
    <row r="12" spans="1:7" s="75" customFormat="1" ht="12.75">
      <c r="A12" s="24" t="s">
        <v>166</v>
      </c>
      <c r="B12" s="11" t="s">
        <v>4</v>
      </c>
      <c r="C12" s="6">
        <v>1211</v>
      </c>
      <c r="D12" s="107"/>
      <c r="E12" s="6">
        <v>1211</v>
      </c>
    </row>
    <row r="13" spans="1:7" s="77" customFormat="1" ht="14.25">
      <c r="A13" s="47" t="s">
        <v>82</v>
      </c>
      <c r="B13" s="23" t="s">
        <v>5</v>
      </c>
      <c r="C13" s="10">
        <f>C11+C12</f>
        <v>9374</v>
      </c>
      <c r="D13" s="108"/>
      <c r="E13" s="10">
        <f>E11+E12</f>
        <v>9374</v>
      </c>
    </row>
    <row r="14" spans="1:7" s="77" customFormat="1" ht="14.25">
      <c r="A14" s="47" t="s">
        <v>98</v>
      </c>
      <c r="B14" s="23" t="s">
        <v>6</v>
      </c>
      <c r="C14" s="10">
        <v>2600</v>
      </c>
      <c r="D14" s="108"/>
      <c r="E14" s="10">
        <v>2600</v>
      </c>
    </row>
    <row r="15" spans="1:7" s="75" customFormat="1" ht="12.75">
      <c r="A15" s="24" t="s">
        <v>78</v>
      </c>
      <c r="B15" s="11" t="s">
        <v>90</v>
      </c>
      <c r="C15" s="6">
        <v>720</v>
      </c>
      <c r="D15" s="107"/>
      <c r="E15" s="6">
        <v>720</v>
      </c>
    </row>
    <row r="16" spans="1:7" s="75" customFormat="1" ht="12.75">
      <c r="A16" s="24" t="s">
        <v>77</v>
      </c>
      <c r="B16" s="11" t="s">
        <v>91</v>
      </c>
      <c r="C16" s="6">
        <v>1150</v>
      </c>
      <c r="D16" s="107"/>
      <c r="E16" s="6">
        <v>1150</v>
      </c>
    </row>
    <row r="17" spans="1:5" s="75" customFormat="1" ht="12.75">
      <c r="A17" s="24" t="s">
        <v>92</v>
      </c>
      <c r="B17" s="11" t="s">
        <v>181</v>
      </c>
      <c r="C17" s="6">
        <v>6648</v>
      </c>
      <c r="D17" s="107"/>
      <c r="E17" s="6">
        <v>6648</v>
      </c>
    </row>
    <row r="18" spans="1:5" s="75" customFormat="1" ht="12.75">
      <c r="A18" s="24" t="s">
        <v>94</v>
      </c>
      <c r="B18" s="11" t="s">
        <v>95</v>
      </c>
      <c r="C18" s="6">
        <v>20</v>
      </c>
      <c r="D18" s="107"/>
      <c r="E18" s="6">
        <v>20</v>
      </c>
    </row>
    <row r="19" spans="1:5" s="75" customFormat="1" ht="12.75">
      <c r="A19" s="24" t="s">
        <v>96</v>
      </c>
      <c r="B19" s="11" t="s">
        <v>178</v>
      </c>
      <c r="C19" s="6">
        <v>2292</v>
      </c>
      <c r="D19" s="107"/>
      <c r="E19" s="6">
        <v>2292</v>
      </c>
    </row>
    <row r="20" spans="1:5" s="77" customFormat="1" ht="14.25">
      <c r="A20" s="47" t="s">
        <v>97</v>
      </c>
      <c r="B20" s="23" t="s">
        <v>2</v>
      </c>
      <c r="C20" s="10">
        <f>SUM(C15:C19)</f>
        <v>10830</v>
      </c>
      <c r="D20" s="108"/>
      <c r="E20" s="10">
        <f>SUM(E15:E19)</f>
        <v>10830</v>
      </c>
    </row>
    <row r="21" spans="1:5" s="77" customFormat="1" ht="14.25">
      <c r="A21" s="47" t="s">
        <v>182</v>
      </c>
      <c r="B21" s="23" t="s">
        <v>17</v>
      </c>
      <c r="C21" s="10">
        <v>9231</v>
      </c>
      <c r="D21" s="108"/>
      <c r="E21" s="10">
        <v>9231</v>
      </c>
    </row>
    <row r="22" spans="1:5" s="75" customFormat="1" ht="12.75">
      <c r="A22" s="24" t="s">
        <v>80</v>
      </c>
      <c r="B22" s="11" t="s">
        <v>221</v>
      </c>
      <c r="C22" s="6">
        <v>1950</v>
      </c>
      <c r="D22" s="107"/>
      <c r="E22" s="6">
        <v>1950</v>
      </c>
    </row>
    <row r="23" spans="1:5" s="75" customFormat="1" ht="12.75">
      <c r="A23" s="24" t="s">
        <v>80</v>
      </c>
      <c r="B23" s="11" t="s">
        <v>185</v>
      </c>
      <c r="C23" s="6">
        <v>540</v>
      </c>
      <c r="D23" s="107"/>
      <c r="E23" s="6">
        <v>540</v>
      </c>
    </row>
    <row r="24" spans="1:5" s="77" customFormat="1" ht="14.25">
      <c r="A24" s="47" t="s">
        <v>80</v>
      </c>
      <c r="B24" s="23" t="s">
        <v>184</v>
      </c>
      <c r="C24" s="10">
        <f>C22+C23</f>
        <v>2490</v>
      </c>
      <c r="D24" s="108"/>
      <c r="E24" s="10">
        <f>E22+E23</f>
        <v>2490</v>
      </c>
    </row>
    <row r="25" spans="1:5" s="75" customFormat="1" ht="12.75">
      <c r="A25" s="24" t="s">
        <v>169</v>
      </c>
      <c r="B25" s="11" t="s">
        <v>208</v>
      </c>
      <c r="C25" s="6">
        <v>62655</v>
      </c>
      <c r="D25" s="107"/>
      <c r="E25" s="6">
        <v>62655</v>
      </c>
    </row>
    <row r="26" spans="1:5" s="75" customFormat="1" ht="12.75">
      <c r="A26" s="24" t="s">
        <v>169</v>
      </c>
      <c r="B26" s="11" t="s">
        <v>218</v>
      </c>
      <c r="C26" s="6">
        <v>2500</v>
      </c>
      <c r="D26" s="107">
        <v>2556</v>
      </c>
      <c r="E26" s="107">
        <f>C26+D26</f>
        <v>5056</v>
      </c>
    </row>
    <row r="27" spans="1:5" ht="14.25">
      <c r="A27" s="47" t="s">
        <v>169</v>
      </c>
      <c r="B27" s="23" t="s">
        <v>219</v>
      </c>
      <c r="C27" s="10">
        <f>C25+C26</f>
        <v>65155</v>
      </c>
      <c r="D27" s="10">
        <f>D25+D26</f>
        <v>2556</v>
      </c>
      <c r="E27" s="10">
        <f>E25+E26</f>
        <v>67711</v>
      </c>
    </row>
    <row r="28" spans="1:5" s="78" customFormat="1">
      <c r="A28" s="119" t="s">
        <v>104</v>
      </c>
      <c r="B28" s="119"/>
      <c r="C28" s="41">
        <f>SUM(C13+C14+C20+C21+C27+C24)</f>
        <v>99680</v>
      </c>
      <c r="D28" s="41">
        <f t="shared" ref="D28:E28" si="0">SUM(D13+D14+D20+D21+D27+D24)</f>
        <v>2556</v>
      </c>
      <c r="E28" s="41">
        <f t="shared" si="0"/>
        <v>102236</v>
      </c>
    </row>
    <row r="29" spans="1:5" s="78" customFormat="1">
      <c r="A29" s="63"/>
      <c r="B29" s="63"/>
      <c r="C29" s="64"/>
    </row>
    <row r="30" spans="1:5" s="78" customFormat="1" ht="14.25" customHeight="1">
      <c r="A30" s="120" t="s">
        <v>220</v>
      </c>
      <c r="B30" s="115" t="s">
        <v>214</v>
      </c>
      <c r="C30" s="124" t="s">
        <v>9</v>
      </c>
      <c r="D30" s="115" t="s">
        <v>240</v>
      </c>
      <c r="E30" s="116" t="s">
        <v>239</v>
      </c>
    </row>
    <row r="31" spans="1:5" s="78" customFormat="1" ht="14.25" customHeight="1">
      <c r="A31" s="120"/>
      <c r="B31" s="115"/>
      <c r="C31" s="124"/>
      <c r="D31" s="115"/>
      <c r="E31" s="117"/>
    </row>
    <row r="32" spans="1:5" s="78" customFormat="1" ht="18" customHeight="1">
      <c r="A32" s="109" t="s">
        <v>37</v>
      </c>
      <c r="B32" s="110"/>
      <c r="C32" s="110"/>
      <c r="D32" s="110"/>
      <c r="E32" s="111"/>
    </row>
    <row r="33" spans="1:5" s="74" customFormat="1" ht="14.25" customHeight="1">
      <c r="A33" s="5" t="s">
        <v>71</v>
      </c>
      <c r="B33" s="5" t="s">
        <v>215</v>
      </c>
      <c r="C33" s="8">
        <v>5000</v>
      </c>
      <c r="D33" s="24"/>
      <c r="E33" s="8">
        <v>5000</v>
      </c>
    </row>
    <row r="34" spans="1:5" s="74" customFormat="1" ht="14.25" customHeight="1">
      <c r="A34" s="5" t="s">
        <v>71</v>
      </c>
      <c r="B34" s="5" t="s">
        <v>216</v>
      </c>
      <c r="C34" s="8">
        <v>1350</v>
      </c>
      <c r="D34" s="24"/>
      <c r="E34" s="8">
        <v>1350</v>
      </c>
    </row>
    <row r="35" spans="1:5" ht="14.25" customHeight="1">
      <c r="A35" s="14" t="s">
        <v>71</v>
      </c>
      <c r="B35" s="14" t="s">
        <v>12</v>
      </c>
      <c r="C35" s="65">
        <f>C33+C34</f>
        <v>6350</v>
      </c>
      <c r="D35" s="95"/>
      <c r="E35" s="65">
        <f>E33+E34</f>
        <v>6350</v>
      </c>
    </row>
    <row r="36" spans="1:5" s="79" customFormat="1" ht="18" customHeight="1">
      <c r="A36" s="119" t="s">
        <v>118</v>
      </c>
      <c r="B36" s="119"/>
      <c r="C36" s="51">
        <f>C35</f>
        <v>6350</v>
      </c>
      <c r="D36" s="100"/>
      <c r="E36" s="51">
        <f>E35</f>
        <v>6350</v>
      </c>
    </row>
    <row r="37" spans="1:5" s="78" customFormat="1" ht="18" customHeight="1">
      <c r="A37" s="109" t="s">
        <v>38</v>
      </c>
      <c r="B37" s="110"/>
      <c r="C37" s="110"/>
      <c r="D37" s="110"/>
      <c r="E37" s="111"/>
    </row>
    <row r="38" spans="1:5" s="78" customFormat="1">
      <c r="A38" s="5" t="s">
        <v>81</v>
      </c>
      <c r="B38" s="5" t="s">
        <v>226</v>
      </c>
      <c r="C38" s="8">
        <v>5000</v>
      </c>
      <c r="D38" s="99"/>
      <c r="E38" s="8">
        <v>5000</v>
      </c>
    </row>
    <row r="39" spans="1:5" s="78" customFormat="1">
      <c r="A39" s="5" t="s">
        <v>81</v>
      </c>
      <c r="B39" s="5" t="s">
        <v>227</v>
      </c>
      <c r="C39" s="8">
        <v>1350</v>
      </c>
      <c r="D39" s="99"/>
      <c r="E39" s="8">
        <v>1350</v>
      </c>
    </row>
    <row r="40" spans="1:5" s="78" customFormat="1">
      <c r="A40" s="14" t="s">
        <v>81</v>
      </c>
      <c r="B40" s="14" t="s">
        <v>27</v>
      </c>
      <c r="C40" s="65">
        <f>C38+C39</f>
        <v>6350</v>
      </c>
      <c r="D40" s="99"/>
      <c r="E40" s="65">
        <f>E38+E39</f>
        <v>6350</v>
      </c>
    </row>
    <row r="41" spans="1:5" s="78" customFormat="1">
      <c r="A41" s="119" t="s">
        <v>104</v>
      </c>
      <c r="B41" s="119"/>
      <c r="C41" s="51">
        <f>C40</f>
        <v>6350</v>
      </c>
      <c r="D41" s="99"/>
      <c r="E41" s="51">
        <f>E40</f>
        <v>6350</v>
      </c>
    </row>
    <row r="42" spans="1:5" s="78" customFormat="1">
      <c r="A42" s="63"/>
      <c r="B42" s="63"/>
      <c r="C42" s="64"/>
    </row>
    <row r="43" spans="1:5" ht="14.25" customHeight="1">
      <c r="A43" s="120" t="s">
        <v>220</v>
      </c>
      <c r="B43" s="134" t="s">
        <v>179</v>
      </c>
      <c r="C43" s="124" t="s">
        <v>9</v>
      </c>
      <c r="D43" s="115" t="s">
        <v>240</v>
      </c>
      <c r="E43" s="116" t="s">
        <v>239</v>
      </c>
    </row>
    <row r="44" spans="1:5" ht="14.25">
      <c r="A44" s="120"/>
      <c r="B44" s="134"/>
      <c r="C44" s="124"/>
      <c r="D44" s="115"/>
      <c r="E44" s="117"/>
    </row>
    <row r="45" spans="1:5" ht="18" customHeight="1">
      <c r="A45" s="121" t="s">
        <v>37</v>
      </c>
      <c r="B45" s="122"/>
      <c r="C45" s="122"/>
      <c r="D45" s="122"/>
      <c r="E45" s="123"/>
    </row>
    <row r="46" spans="1:5" ht="14.25">
      <c r="A46" s="59" t="s">
        <v>211</v>
      </c>
      <c r="B46" s="60" t="s">
        <v>212</v>
      </c>
      <c r="C46" s="12">
        <v>10000</v>
      </c>
      <c r="D46" s="95"/>
      <c r="E46" s="12">
        <v>10000</v>
      </c>
    </row>
    <row r="47" spans="1:5" s="80" customFormat="1" ht="14.25">
      <c r="A47" s="66" t="s">
        <v>211</v>
      </c>
      <c r="B47" s="61" t="s">
        <v>213</v>
      </c>
      <c r="C47" s="62">
        <v>10000</v>
      </c>
      <c r="D47" s="101"/>
      <c r="E47" s="62">
        <v>10000</v>
      </c>
    </row>
    <row r="48" spans="1:5" s="79" customFormat="1">
      <c r="A48" s="133" t="s">
        <v>118</v>
      </c>
      <c r="B48" s="133"/>
      <c r="C48" s="55">
        <f>C47</f>
        <v>10000</v>
      </c>
      <c r="D48" s="100"/>
      <c r="E48" s="55">
        <f>E47</f>
        <v>10000</v>
      </c>
    </row>
    <row r="49" spans="1:5" s="81" customFormat="1" ht="18" customHeight="1">
      <c r="A49" s="109" t="s">
        <v>38</v>
      </c>
      <c r="B49" s="110"/>
      <c r="C49" s="110"/>
      <c r="D49" s="110"/>
      <c r="E49" s="111"/>
    </row>
    <row r="50" spans="1:5" s="75" customFormat="1" ht="12.75">
      <c r="A50" s="24" t="s">
        <v>82</v>
      </c>
      <c r="B50" s="11" t="s">
        <v>3</v>
      </c>
      <c r="C50" s="6">
        <v>2824</v>
      </c>
      <c r="D50" s="97"/>
      <c r="E50" s="6">
        <v>2824</v>
      </c>
    </row>
    <row r="51" spans="1:5" s="75" customFormat="1" ht="12.75">
      <c r="A51" s="24" t="s">
        <v>82</v>
      </c>
      <c r="B51" s="11" t="s">
        <v>4</v>
      </c>
      <c r="C51" s="6">
        <v>487</v>
      </c>
      <c r="D51" s="97"/>
      <c r="E51" s="6">
        <v>487</v>
      </c>
    </row>
    <row r="52" spans="1:5" s="77" customFormat="1" ht="14.25">
      <c r="A52" s="47" t="s">
        <v>82</v>
      </c>
      <c r="B52" s="23" t="s">
        <v>5</v>
      </c>
      <c r="C52" s="10">
        <f>SUM(C50+C51)</f>
        <v>3311</v>
      </c>
      <c r="D52" s="98"/>
      <c r="E52" s="10">
        <f>SUM(E50+E51)</f>
        <v>3311</v>
      </c>
    </row>
    <row r="53" spans="1:5" s="77" customFormat="1" ht="14.25">
      <c r="A53" s="47" t="s">
        <v>98</v>
      </c>
      <c r="B53" s="23" t="s">
        <v>7</v>
      </c>
      <c r="C53" s="10">
        <v>940</v>
      </c>
      <c r="D53" s="98"/>
      <c r="E53" s="10">
        <v>940</v>
      </c>
    </row>
    <row r="54" spans="1:5" s="75" customFormat="1" ht="12.75">
      <c r="A54" s="24" t="s">
        <v>78</v>
      </c>
      <c r="B54" s="11" t="s">
        <v>100</v>
      </c>
      <c r="C54" s="6">
        <v>680</v>
      </c>
      <c r="D54" s="97"/>
      <c r="E54" s="6">
        <v>680</v>
      </c>
    </row>
    <row r="55" spans="1:5" s="75" customFormat="1" ht="12.75">
      <c r="A55" s="24" t="s">
        <v>92</v>
      </c>
      <c r="B55" s="11" t="s">
        <v>103</v>
      </c>
      <c r="C55" s="6">
        <v>2430</v>
      </c>
      <c r="D55" s="97"/>
      <c r="E55" s="6">
        <v>2430</v>
      </c>
    </row>
    <row r="56" spans="1:5" s="75" customFormat="1" ht="12.75">
      <c r="A56" s="24" t="s">
        <v>96</v>
      </c>
      <c r="B56" s="11" t="s">
        <v>183</v>
      </c>
      <c r="C56" s="6">
        <v>790</v>
      </c>
      <c r="D56" s="97"/>
      <c r="E56" s="6">
        <v>790</v>
      </c>
    </row>
    <row r="57" spans="1:5" s="77" customFormat="1" ht="14.25">
      <c r="A57" s="47" t="s">
        <v>97</v>
      </c>
      <c r="B57" s="23" t="s">
        <v>8</v>
      </c>
      <c r="C57" s="10">
        <v>3720</v>
      </c>
      <c r="D57" s="98"/>
      <c r="E57" s="10">
        <v>3720</v>
      </c>
    </row>
    <row r="58" spans="1:5" s="82" customFormat="1" ht="12.75">
      <c r="A58" s="24" t="s">
        <v>80</v>
      </c>
      <c r="B58" s="11" t="s">
        <v>222</v>
      </c>
      <c r="C58" s="6">
        <v>2362</v>
      </c>
      <c r="D58" s="102"/>
      <c r="E58" s="6">
        <v>2362</v>
      </c>
    </row>
    <row r="59" spans="1:5" s="82" customFormat="1" ht="12.75">
      <c r="A59" s="24" t="s">
        <v>80</v>
      </c>
      <c r="B59" s="11" t="s">
        <v>185</v>
      </c>
      <c r="C59" s="6">
        <v>638</v>
      </c>
      <c r="D59" s="102"/>
      <c r="E59" s="6">
        <v>638</v>
      </c>
    </row>
    <row r="60" spans="1:5" s="83" customFormat="1" ht="14.25">
      <c r="A60" s="47" t="s">
        <v>80</v>
      </c>
      <c r="B60" s="23" t="s">
        <v>83</v>
      </c>
      <c r="C60" s="10">
        <f>C58+C59</f>
        <v>3000</v>
      </c>
      <c r="D60" s="103"/>
      <c r="E60" s="10">
        <f>E58+E59</f>
        <v>3000</v>
      </c>
    </row>
    <row r="61" spans="1:5" s="79" customFormat="1">
      <c r="A61" s="119" t="s">
        <v>104</v>
      </c>
      <c r="B61" s="119"/>
      <c r="C61" s="41">
        <f>C53+C52+C57+C60</f>
        <v>10971</v>
      </c>
      <c r="D61" s="100"/>
      <c r="E61" s="41">
        <f>E53+E52+E57+E60</f>
        <v>10971</v>
      </c>
    </row>
    <row r="62" spans="1:5" s="84" customFormat="1" ht="18">
      <c r="A62" s="68"/>
      <c r="B62" s="1"/>
      <c r="C62" s="3"/>
    </row>
    <row r="63" spans="1:5" s="84" customFormat="1" ht="14.25" customHeight="1">
      <c r="A63" s="120" t="s">
        <v>220</v>
      </c>
      <c r="B63" s="115" t="s">
        <v>187</v>
      </c>
      <c r="C63" s="124" t="s">
        <v>9</v>
      </c>
      <c r="D63" s="115" t="s">
        <v>240</v>
      </c>
      <c r="E63" s="116" t="s">
        <v>239</v>
      </c>
    </row>
    <row r="64" spans="1:5" s="84" customFormat="1" ht="14.25" customHeight="1">
      <c r="A64" s="120"/>
      <c r="B64" s="115"/>
      <c r="C64" s="124"/>
      <c r="D64" s="115"/>
      <c r="E64" s="117"/>
    </row>
    <row r="65" spans="1:5" s="84" customFormat="1" ht="18" customHeight="1">
      <c r="A65" s="109" t="s">
        <v>38</v>
      </c>
      <c r="B65" s="110"/>
      <c r="C65" s="110"/>
      <c r="D65" s="110"/>
      <c r="E65" s="111"/>
    </row>
    <row r="66" spans="1:5" s="74" customFormat="1" ht="12.75">
      <c r="A66" s="24" t="s">
        <v>78</v>
      </c>
      <c r="B66" s="11" t="s">
        <v>100</v>
      </c>
      <c r="C66" s="7">
        <v>600</v>
      </c>
      <c r="D66" s="24"/>
      <c r="E66" s="7">
        <v>600</v>
      </c>
    </row>
    <row r="67" spans="1:5" s="74" customFormat="1" ht="12.75">
      <c r="A67" s="24" t="s">
        <v>92</v>
      </c>
      <c r="B67" s="11" t="s">
        <v>103</v>
      </c>
      <c r="C67" s="7">
        <v>2200</v>
      </c>
      <c r="D67" s="24"/>
      <c r="E67" s="7">
        <v>2200</v>
      </c>
    </row>
    <row r="68" spans="1:5" s="74" customFormat="1" ht="12.75">
      <c r="A68" s="24" t="s">
        <v>96</v>
      </c>
      <c r="B68" s="11" t="s">
        <v>195</v>
      </c>
      <c r="C68" s="7">
        <v>756</v>
      </c>
      <c r="D68" s="24"/>
      <c r="E68" s="7">
        <v>756</v>
      </c>
    </row>
    <row r="69" spans="1:5" s="76" customFormat="1" ht="14.25">
      <c r="A69" s="47" t="s">
        <v>97</v>
      </c>
      <c r="B69" s="23" t="s">
        <v>2</v>
      </c>
      <c r="C69" s="25">
        <f>SUM(C66+C67+C68)</f>
        <v>3556</v>
      </c>
      <c r="D69" s="47"/>
      <c r="E69" s="25">
        <f>SUM(E66+E67+E68)</f>
        <v>3556</v>
      </c>
    </row>
    <row r="70" spans="1:5" s="74" customFormat="1" ht="12.75">
      <c r="A70" s="24" t="s">
        <v>81</v>
      </c>
      <c r="B70" s="11" t="s">
        <v>225</v>
      </c>
      <c r="C70" s="7">
        <v>4183</v>
      </c>
      <c r="D70" s="24"/>
      <c r="E70" s="7">
        <v>4183</v>
      </c>
    </row>
    <row r="71" spans="1:5" s="74" customFormat="1" ht="12.75">
      <c r="A71" s="24" t="s">
        <v>81</v>
      </c>
      <c r="B71" s="11" t="s">
        <v>186</v>
      </c>
      <c r="C71" s="7">
        <v>1129</v>
      </c>
      <c r="D71" s="24"/>
      <c r="E71" s="7">
        <v>1129</v>
      </c>
    </row>
    <row r="72" spans="1:5" s="76" customFormat="1" ht="14.25">
      <c r="A72" s="47" t="s">
        <v>81</v>
      </c>
      <c r="B72" s="23" t="s">
        <v>27</v>
      </c>
      <c r="C72" s="25">
        <v>5312</v>
      </c>
      <c r="D72" s="47"/>
      <c r="E72" s="25">
        <v>5312</v>
      </c>
    </row>
    <row r="73" spans="1:5" s="68" customFormat="1" ht="18" customHeight="1">
      <c r="A73" s="119" t="s">
        <v>104</v>
      </c>
      <c r="B73" s="119"/>
      <c r="C73" s="46">
        <f>SUM(C69+C72)</f>
        <v>8868</v>
      </c>
      <c r="D73" s="104"/>
      <c r="E73" s="46">
        <f>SUM(E69+E72)</f>
        <v>8868</v>
      </c>
    </row>
    <row r="74" spans="1:5" s="84" customFormat="1" ht="18">
      <c r="A74" s="68"/>
      <c r="B74" s="1"/>
      <c r="C74" s="3"/>
    </row>
    <row r="75" spans="1:5" ht="14.25" customHeight="1">
      <c r="A75" s="120" t="s">
        <v>220</v>
      </c>
      <c r="B75" s="115" t="s">
        <v>188</v>
      </c>
      <c r="C75" s="124" t="s">
        <v>9</v>
      </c>
      <c r="D75" s="115" t="s">
        <v>240</v>
      </c>
      <c r="E75" s="116" t="s">
        <v>239</v>
      </c>
    </row>
    <row r="76" spans="1:5" ht="14.25">
      <c r="A76" s="120"/>
      <c r="B76" s="115"/>
      <c r="C76" s="124"/>
      <c r="D76" s="115"/>
      <c r="E76" s="117"/>
    </row>
    <row r="77" spans="1:5" s="85" customFormat="1" ht="18" customHeight="1">
      <c r="A77" s="109" t="s">
        <v>38</v>
      </c>
      <c r="B77" s="110"/>
      <c r="C77" s="110"/>
      <c r="D77" s="110"/>
      <c r="E77" s="111"/>
    </row>
    <row r="78" spans="1:5" s="75" customFormat="1" ht="12.75">
      <c r="A78" s="24" t="s">
        <v>105</v>
      </c>
      <c r="B78" s="11" t="s">
        <v>51</v>
      </c>
      <c r="C78" s="7">
        <v>15</v>
      </c>
      <c r="D78" s="97"/>
      <c r="E78" s="7">
        <v>15</v>
      </c>
    </row>
    <row r="79" spans="1:5" s="75" customFormat="1" ht="12.75">
      <c r="A79" s="24" t="s">
        <v>106</v>
      </c>
      <c r="B79" s="11" t="s">
        <v>52</v>
      </c>
      <c r="C79" s="7">
        <v>120</v>
      </c>
      <c r="D79" s="97"/>
      <c r="E79" s="7">
        <v>120</v>
      </c>
    </row>
    <row r="80" spans="1:5" s="77" customFormat="1" ht="14.25">
      <c r="A80" s="47" t="s">
        <v>107</v>
      </c>
      <c r="B80" s="23" t="s">
        <v>108</v>
      </c>
      <c r="C80" s="25">
        <f>SUM(C78:C79)</f>
        <v>135</v>
      </c>
      <c r="D80" s="98"/>
      <c r="E80" s="25">
        <f>SUM(E78:E79)</f>
        <v>135</v>
      </c>
    </row>
    <row r="81" spans="1:5" s="78" customFormat="1" ht="18" customHeight="1">
      <c r="A81" s="119" t="s">
        <v>104</v>
      </c>
      <c r="B81" s="119"/>
      <c r="C81" s="46">
        <f>SUM(C80)</f>
        <v>135</v>
      </c>
      <c r="D81" s="99"/>
      <c r="E81" s="46">
        <f>SUM(E80)</f>
        <v>135</v>
      </c>
    </row>
    <row r="82" spans="1:5" s="86" customFormat="1" ht="18">
      <c r="A82" s="68"/>
      <c r="B82" s="1"/>
      <c r="C82" s="2"/>
    </row>
    <row r="83" spans="1:5" s="85" customFormat="1" ht="14.25" customHeight="1">
      <c r="A83" s="120" t="s">
        <v>220</v>
      </c>
      <c r="B83" s="115" t="s">
        <v>189</v>
      </c>
      <c r="C83" s="124" t="s">
        <v>9</v>
      </c>
      <c r="D83" s="115" t="s">
        <v>240</v>
      </c>
      <c r="E83" s="116" t="s">
        <v>239</v>
      </c>
    </row>
    <row r="84" spans="1:5" s="85" customFormat="1" ht="14.25" customHeight="1">
      <c r="A84" s="120"/>
      <c r="B84" s="115"/>
      <c r="C84" s="124"/>
      <c r="D84" s="115"/>
      <c r="E84" s="117"/>
    </row>
    <row r="85" spans="1:5" s="85" customFormat="1" ht="18" customHeight="1">
      <c r="A85" s="109" t="s">
        <v>38</v>
      </c>
      <c r="B85" s="110"/>
      <c r="C85" s="110"/>
      <c r="D85" s="110"/>
      <c r="E85" s="111"/>
    </row>
    <row r="86" spans="1:5" s="75" customFormat="1" ht="12.75">
      <c r="A86" s="24" t="s">
        <v>109</v>
      </c>
      <c r="B86" s="11" t="s">
        <v>84</v>
      </c>
      <c r="C86" s="7">
        <v>50</v>
      </c>
      <c r="D86" s="97"/>
      <c r="E86" s="7">
        <v>50</v>
      </c>
    </row>
    <row r="87" spans="1:5" s="75" customFormat="1" ht="12.75">
      <c r="A87" s="24" t="s">
        <v>110</v>
      </c>
      <c r="B87" s="11" t="s">
        <v>190</v>
      </c>
      <c r="C87" s="7">
        <v>600</v>
      </c>
      <c r="D87" s="97"/>
      <c r="E87" s="7">
        <v>600</v>
      </c>
    </row>
    <row r="88" spans="1:5" s="75" customFormat="1" ht="12.75">
      <c r="A88" s="24" t="s">
        <v>111</v>
      </c>
      <c r="B88" s="11" t="s">
        <v>191</v>
      </c>
      <c r="C88" s="7">
        <v>1300</v>
      </c>
      <c r="D88" s="97"/>
      <c r="E88" s="7">
        <v>1300</v>
      </c>
    </row>
    <row r="89" spans="1:5" s="75" customFormat="1" ht="12.75">
      <c r="A89" s="24" t="s">
        <v>112</v>
      </c>
      <c r="B89" s="11" t="s">
        <v>113</v>
      </c>
      <c r="C89" s="7">
        <v>250</v>
      </c>
      <c r="D89" s="97"/>
      <c r="E89" s="7">
        <v>250</v>
      </c>
    </row>
    <row r="90" spans="1:5" s="77" customFormat="1" ht="14.25">
      <c r="A90" s="47" t="s">
        <v>107</v>
      </c>
      <c r="B90" s="23" t="s">
        <v>108</v>
      </c>
      <c r="C90" s="25">
        <f>SUM(C86:C89)</f>
        <v>2200</v>
      </c>
      <c r="D90" s="98"/>
      <c r="E90" s="25">
        <f>SUM(E86:E89)</f>
        <v>2200</v>
      </c>
    </row>
    <row r="91" spans="1:5" s="78" customFormat="1">
      <c r="A91" s="119" t="s">
        <v>104</v>
      </c>
      <c r="B91" s="119"/>
      <c r="C91" s="46">
        <f>SUM(C90)</f>
        <v>2200</v>
      </c>
      <c r="D91" s="99"/>
      <c r="E91" s="46">
        <f>SUM(E90)</f>
        <v>2200</v>
      </c>
    </row>
    <row r="92" spans="1:5" s="85" customFormat="1" ht="18">
      <c r="A92" s="68"/>
      <c r="B92" s="1"/>
      <c r="C92" s="2"/>
    </row>
    <row r="93" spans="1:5" s="85" customFormat="1" ht="14.25" customHeight="1">
      <c r="A93" s="120" t="s">
        <v>220</v>
      </c>
      <c r="B93" s="115" t="s">
        <v>192</v>
      </c>
      <c r="C93" s="124" t="s">
        <v>9</v>
      </c>
      <c r="D93" s="115" t="s">
        <v>240</v>
      </c>
      <c r="E93" s="116" t="s">
        <v>239</v>
      </c>
    </row>
    <row r="94" spans="1:5" s="85" customFormat="1" ht="14.25" customHeight="1">
      <c r="A94" s="120"/>
      <c r="B94" s="115"/>
      <c r="C94" s="124"/>
      <c r="D94" s="115"/>
      <c r="E94" s="117"/>
    </row>
    <row r="95" spans="1:5" s="85" customFormat="1" ht="18" customHeight="1">
      <c r="A95" s="109" t="s">
        <v>37</v>
      </c>
      <c r="B95" s="110"/>
      <c r="C95" s="110"/>
      <c r="D95" s="110"/>
      <c r="E95" s="111"/>
    </row>
    <row r="96" spans="1:5" s="74" customFormat="1" ht="12.75">
      <c r="A96" s="24" t="s">
        <v>119</v>
      </c>
      <c r="B96" s="11" t="s">
        <v>34</v>
      </c>
      <c r="C96" s="7">
        <v>153</v>
      </c>
      <c r="D96" s="24"/>
      <c r="E96" s="7">
        <v>153</v>
      </c>
    </row>
    <row r="97" spans="1:5" s="74" customFormat="1" ht="12.75">
      <c r="A97" s="24" t="s">
        <v>120</v>
      </c>
      <c r="B97" s="5" t="s">
        <v>40</v>
      </c>
      <c r="C97" s="8">
        <v>567</v>
      </c>
      <c r="D97" s="24"/>
      <c r="E97" s="8">
        <v>567</v>
      </c>
    </row>
    <row r="98" spans="1:5" s="75" customFormat="1" ht="12.75">
      <c r="A98" s="24" t="s">
        <v>121</v>
      </c>
      <c r="B98" s="5" t="s">
        <v>217</v>
      </c>
      <c r="C98" s="12">
        <v>3600</v>
      </c>
      <c r="D98" s="97"/>
      <c r="E98" s="12">
        <v>3600</v>
      </c>
    </row>
    <row r="99" spans="1:5" s="77" customFormat="1" ht="14.25">
      <c r="A99" s="47" t="s">
        <v>71</v>
      </c>
      <c r="B99" s="14" t="s">
        <v>122</v>
      </c>
      <c r="C99" s="26">
        <f>SUM(C96:C98)</f>
        <v>4320</v>
      </c>
      <c r="D99" s="98"/>
      <c r="E99" s="26">
        <f>SUM(E96:E98)</f>
        <v>4320</v>
      </c>
    </row>
    <row r="100" spans="1:5" s="75" customFormat="1" ht="12.75">
      <c r="A100" s="24" t="s">
        <v>123</v>
      </c>
      <c r="B100" s="5" t="s">
        <v>193</v>
      </c>
      <c r="C100" s="12">
        <v>100</v>
      </c>
      <c r="D100" s="97"/>
      <c r="E100" s="12">
        <v>100</v>
      </c>
    </row>
    <row r="101" spans="1:5" s="77" customFormat="1" ht="14.25">
      <c r="A101" s="20" t="s">
        <v>124</v>
      </c>
      <c r="B101" s="14" t="s">
        <v>125</v>
      </c>
      <c r="C101" s="26">
        <f>SUM(C100)</f>
        <v>100</v>
      </c>
      <c r="D101" s="98"/>
      <c r="E101" s="26">
        <f>SUM(E100)</f>
        <v>100</v>
      </c>
    </row>
    <row r="102" spans="1:5" s="78" customFormat="1">
      <c r="A102" s="119" t="s">
        <v>118</v>
      </c>
      <c r="B102" s="119"/>
      <c r="C102" s="48">
        <f>SUM(C99+C101)</f>
        <v>4420</v>
      </c>
      <c r="D102" s="99"/>
      <c r="E102" s="48">
        <f>SUM(E99+E101)</f>
        <v>4420</v>
      </c>
    </row>
    <row r="103" spans="1:5" s="85" customFormat="1" ht="18" customHeight="1">
      <c r="A103" s="109" t="s">
        <v>38</v>
      </c>
      <c r="B103" s="110"/>
      <c r="C103" s="110"/>
      <c r="D103" s="110"/>
      <c r="E103" s="111"/>
    </row>
    <row r="104" spans="1:5" s="75" customFormat="1" ht="12.75">
      <c r="A104" s="24" t="s">
        <v>126</v>
      </c>
      <c r="B104" s="11" t="s">
        <v>35</v>
      </c>
      <c r="C104" s="7">
        <v>567</v>
      </c>
      <c r="D104" s="97"/>
      <c r="E104" s="7">
        <v>567</v>
      </c>
    </row>
    <row r="105" spans="1:5" s="75" customFormat="1" ht="12.75">
      <c r="A105" s="24" t="s">
        <v>76</v>
      </c>
      <c r="B105" s="11" t="s">
        <v>36</v>
      </c>
      <c r="C105" s="7">
        <v>153</v>
      </c>
      <c r="D105" s="97"/>
      <c r="E105" s="7">
        <v>153</v>
      </c>
    </row>
    <row r="106" spans="1:5" s="75" customFormat="1" ht="12.75">
      <c r="A106" s="24" t="s">
        <v>102</v>
      </c>
      <c r="B106" s="11" t="s">
        <v>85</v>
      </c>
      <c r="C106" s="7">
        <v>350</v>
      </c>
      <c r="D106" s="97"/>
      <c r="E106" s="7">
        <v>350</v>
      </c>
    </row>
    <row r="107" spans="1:5" s="75" customFormat="1" ht="12.75">
      <c r="A107" s="24" t="s">
        <v>75</v>
      </c>
      <c r="B107" s="11" t="s">
        <v>86</v>
      </c>
      <c r="C107" s="7">
        <v>300</v>
      </c>
      <c r="D107" s="97"/>
      <c r="E107" s="7">
        <v>300</v>
      </c>
    </row>
    <row r="108" spans="1:5" s="77" customFormat="1" ht="14.25">
      <c r="A108" s="47" t="s">
        <v>97</v>
      </c>
      <c r="B108" s="23" t="s">
        <v>2</v>
      </c>
      <c r="C108" s="25">
        <f>SUM(C104:C107)</f>
        <v>1370</v>
      </c>
      <c r="D108" s="98"/>
      <c r="E108" s="25">
        <f>SUM(E104:E107)</f>
        <v>1370</v>
      </c>
    </row>
    <row r="109" spans="1:5" s="78" customFormat="1">
      <c r="A109" s="119" t="s">
        <v>104</v>
      </c>
      <c r="B109" s="119"/>
      <c r="C109" s="46">
        <f>SUM(C108)</f>
        <v>1370</v>
      </c>
      <c r="D109" s="99"/>
      <c r="E109" s="46">
        <f>SUM(E108)</f>
        <v>1370</v>
      </c>
    </row>
    <row r="110" spans="1:5" ht="18">
      <c r="B110" s="118"/>
      <c r="C110" s="118"/>
    </row>
    <row r="111" spans="1:5" ht="14.25" customHeight="1">
      <c r="A111" s="120" t="s">
        <v>220</v>
      </c>
      <c r="B111" s="115" t="s">
        <v>194</v>
      </c>
      <c r="C111" s="124" t="s">
        <v>9</v>
      </c>
      <c r="D111" s="115" t="s">
        <v>240</v>
      </c>
      <c r="E111" s="116" t="s">
        <v>239</v>
      </c>
    </row>
    <row r="112" spans="1:5" ht="14.25">
      <c r="A112" s="120"/>
      <c r="B112" s="115"/>
      <c r="C112" s="124"/>
      <c r="D112" s="115"/>
      <c r="E112" s="117"/>
    </row>
    <row r="113" spans="1:5" s="87" customFormat="1" ht="18" customHeight="1">
      <c r="A113" s="109" t="s">
        <v>38</v>
      </c>
      <c r="B113" s="110"/>
      <c r="C113" s="110"/>
      <c r="D113" s="110"/>
      <c r="E113" s="111"/>
    </row>
    <row r="114" spans="1:5" s="75" customFormat="1" ht="12.75">
      <c r="A114" s="24" t="s">
        <v>92</v>
      </c>
      <c r="B114" s="11" t="s">
        <v>93</v>
      </c>
      <c r="C114" s="6">
        <v>3150</v>
      </c>
      <c r="D114" s="97"/>
      <c r="E114" s="6">
        <v>3150</v>
      </c>
    </row>
    <row r="115" spans="1:5" s="75" customFormat="1" ht="12.75">
      <c r="A115" s="24" t="s">
        <v>96</v>
      </c>
      <c r="B115" s="11" t="s">
        <v>195</v>
      </c>
      <c r="C115" s="6">
        <v>792</v>
      </c>
      <c r="D115" s="97"/>
      <c r="E115" s="6">
        <v>792</v>
      </c>
    </row>
    <row r="116" spans="1:5" s="77" customFormat="1">
      <c r="A116" s="42" t="s">
        <v>97</v>
      </c>
      <c r="B116" s="23" t="s">
        <v>2</v>
      </c>
      <c r="C116" s="10">
        <f>SUM(C114+C115)</f>
        <v>3942</v>
      </c>
      <c r="D116" s="98"/>
      <c r="E116" s="10">
        <f>SUM(E114+E115)</f>
        <v>3942</v>
      </c>
    </row>
    <row r="117" spans="1:5" s="78" customFormat="1">
      <c r="A117" s="119" t="s">
        <v>104</v>
      </c>
      <c r="B117" s="119"/>
      <c r="C117" s="41">
        <f>SUM(C116)</f>
        <v>3942</v>
      </c>
      <c r="D117" s="99"/>
      <c r="E117" s="41">
        <f>SUM(E116)</f>
        <v>3942</v>
      </c>
    </row>
    <row r="118" spans="1:5">
      <c r="B118" s="27"/>
      <c r="C118" s="28"/>
    </row>
    <row r="119" spans="1:5" s="81" customFormat="1" ht="14.25" customHeight="1">
      <c r="A119" s="120" t="s">
        <v>220</v>
      </c>
      <c r="B119" s="115" t="s">
        <v>228</v>
      </c>
      <c r="C119" s="124" t="s">
        <v>9</v>
      </c>
      <c r="D119" s="115" t="s">
        <v>240</v>
      </c>
      <c r="E119" s="116" t="s">
        <v>239</v>
      </c>
    </row>
    <row r="120" spans="1:5" s="81" customFormat="1" ht="14.25">
      <c r="A120" s="120"/>
      <c r="B120" s="115"/>
      <c r="C120" s="124"/>
      <c r="D120" s="115"/>
      <c r="E120" s="117"/>
    </row>
    <row r="121" spans="1:5" s="85" customFormat="1" ht="18" customHeight="1">
      <c r="A121" s="109" t="s">
        <v>37</v>
      </c>
      <c r="B121" s="110"/>
      <c r="C121" s="110"/>
      <c r="D121" s="110"/>
      <c r="E121" s="111"/>
    </row>
    <row r="122" spans="1:5" s="75" customFormat="1" ht="12.75">
      <c r="A122" s="24" t="s">
        <v>127</v>
      </c>
      <c r="B122" s="11" t="s">
        <v>129</v>
      </c>
      <c r="C122" s="6">
        <v>35500</v>
      </c>
      <c r="D122" s="97"/>
      <c r="E122" s="6">
        <v>35500</v>
      </c>
    </row>
    <row r="123" spans="1:5" s="77" customFormat="1" ht="14.25">
      <c r="A123" s="47" t="s">
        <v>128</v>
      </c>
      <c r="B123" s="23" t="s">
        <v>130</v>
      </c>
      <c r="C123" s="10">
        <f>C122</f>
        <v>35500</v>
      </c>
      <c r="D123" s="98"/>
      <c r="E123" s="10">
        <f>E122</f>
        <v>35500</v>
      </c>
    </row>
    <row r="124" spans="1:5" s="89" customFormat="1">
      <c r="A124" s="119" t="s">
        <v>118</v>
      </c>
      <c r="B124" s="119"/>
      <c r="C124" s="49">
        <f>C123</f>
        <v>35500</v>
      </c>
      <c r="D124" s="105"/>
      <c r="E124" s="49">
        <f>E123</f>
        <v>35500</v>
      </c>
    </row>
    <row r="125" spans="1:5" s="86" customFormat="1" ht="18">
      <c r="A125" s="68"/>
      <c r="B125" s="1"/>
      <c r="C125" s="4"/>
    </row>
    <row r="126" spans="1:5" ht="14.25" customHeight="1">
      <c r="A126" s="120" t="s">
        <v>220</v>
      </c>
      <c r="B126" s="115" t="s">
        <v>229</v>
      </c>
      <c r="C126" s="124" t="s">
        <v>9</v>
      </c>
      <c r="D126" s="115" t="s">
        <v>240</v>
      </c>
      <c r="E126" s="116" t="s">
        <v>239</v>
      </c>
    </row>
    <row r="127" spans="1:5" ht="14.25">
      <c r="A127" s="120"/>
      <c r="B127" s="115"/>
      <c r="C127" s="124"/>
      <c r="D127" s="115"/>
      <c r="E127" s="117"/>
    </row>
    <row r="128" spans="1:5" s="87" customFormat="1" ht="18" customHeight="1">
      <c r="A128" s="109" t="s">
        <v>37</v>
      </c>
      <c r="B128" s="110"/>
      <c r="C128" s="110"/>
      <c r="D128" s="110"/>
      <c r="E128" s="111"/>
    </row>
    <row r="129" spans="1:5" s="75" customFormat="1" ht="12.75">
      <c r="A129" s="24" t="s">
        <v>121</v>
      </c>
      <c r="B129" s="11" t="s">
        <v>196</v>
      </c>
      <c r="C129" s="6">
        <v>7096</v>
      </c>
      <c r="D129" s="97"/>
      <c r="E129" s="6">
        <v>7096</v>
      </c>
    </row>
    <row r="130" spans="1:5" s="75" customFormat="1" ht="12.75">
      <c r="A130" s="24" t="s">
        <v>119</v>
      </c>
      <c r="B130" s="11" t="s">
        <v>25</v>
      </c>
      <c r="C130" s="6">
        <v>1916</v>
      </c>
      <c r="D130" s="97"/>
      <c r="E130" s="6">
        <v>1916</v>
      </c>
    </row>
    <row r="131" spans="1:5" s="77" customFormat="1" ht="14.25">
      <c r="A131" s="47" t="s">
        <v>71</v>
      </c>
      <c r="B131" s="23" t="s">
        <v>12</v>
      </c>
      <c r="C131" s="10">
        <f>SUM(C129:C130)</f>
        <v>9012</v>
      </c>
      <c r="D131" s="98"/>
      <c r="E131" s="10">
        <f>SUM(E129:E130)</f>
        <v>9012</v>
      </c>
    </row>
    <row r="132" spans="1:5" s="77" customFormat="1" ht="14.25">
      <c r="A132" s="47" t="s">
        <v>131</v>
      </c>
      <c r="B132" s="23" t="s">
        <v>132</v>
      </c>
      <c r="C132" s="10">
        <v>389</v>
      </c>
      <c r="D132" s="98"/>
      <c r="E132" s="10">
        <v>389</v>
      </c>
    </row>
    <row r="133" spans="1:5" s="78" customFormat="1">
      <c r="A133" s="119" t="s">
        <v>118</v>
      </c>
      <c r="B133" s="119"/>
      <c r="C133" s="49">
        <f>SUM(C131+C132)</f>
        <v>9401</v>
      </c>
      <c r="D133" s="99"/>
      <c r="E133" s="49">
        <f>SUM(E131+E132)</f>
        <v>9401</v>
      </c>
    </row>
    <row r="134" spans="1:5" s="85" customFormat="1" ht="18" customHeight="1">
      <c r="A134" s="109" t="s">
        <v>38</v>
      </c>
      <c r="B134" s="110"/>
      <c r="C134" s="110"/>
      <c r="D134" s="110"/>
      <c r="E134" s="111"/>
    </row>
    <row r="135" spans="1:5" s="77" customFormat="1" ht="14.25">
      <c r="A135" s="47" t="s">
        <v>82</v>
      </c>
      <c r="B135" s="30" t="s">
        <v>133</v>
      </c>
      <c r="C135" s="13">
        <v>3813</v>
      </c>
      <c r="D135" s="98"/>
      <c r="E135" s="13">
        <v>3813</v>
      </c>
    </row>
    <row r="136" spans="1:5" s="77" customFormat="1" ht="14.25">
      <c r="A136" s="47" t="s">
        <v>98</v>
      </c>
      <c r="B136" s="30" t="s">
        <v>134</v>
      </c>
      <c r="C136" s="13">
        <v>1104</v>
      </c>
      <c r="D136" s="98"/>
      <c r="E136" s="13">
        <v>1104</v>
      </c>
    </row>
    <row r="137" spans="1:5" s="75" customFormat="1" ht="12.75">
      <c r="A137" s="24" t="s">
        <v>78</v>
      </c>
      <c r="B137" s="29" t="s">
        <v>100</v>
      </c>
      <c r="C137" s="9">
        <v>4685</v>
      </c>
      <c r="D137" s="97"/>
      <c r="E137" s="9">
        <v>4685</v>
      </c>
    </row>
    <row r="138" spans="1:5" s="75" customFormat="1" ht="12.75">
      <c r="A138" s="24" t="s">
        <v>77</v>
      </c>
      <c r="B138" s="29" t="s">
        <v>91</v>
      </c>
      <c r="C138" s="9">
        <v>50</v>
      </c>
      <c r="D138" s="97"/>
      <c r="E138" s="9">
        <v>50</v>
      </c>
    </row>
    <row r="139" spans="1:5" s="75" customFormat="1" ht="12.75">
      <c r="A139" s="24" t="s">
        <v>92</v>
      </c>
      <c r="B139" s="29" t="s">
        <v>103</v>
      </c>
      <c r="C139" s="9">
        <v>675</v>
      </c>
      <c r="D139" s="97"/>
      <c r="E139" s="9">
        <v>675</v>
      </c>
    </row>
    <row r="140" spans="1:5" s="75" customFormat="1" ht="12.75">
      <c r="A140" s="24" t="s">
        <v>76</v>
      </c>
      <c r="B140" s="29" t="s">
        <v>16</v>
      </c>
      <c r="C140" s="9">
        <v>1460</v>
      </c>
      <c r="D140" s="97"/>
      <c r="E140" s="9">
        <v>1460</v>
      </c>
    </row>
    <row r="141" spans="1:5" s="75" customFormat="1" ht="12.75">
      <c r="A141" s="24" t="s">
        <v>135</v>
      </c>
      <c r="B141" s="29" t="s">
        <v>26</v>
      </c>
      <c r="C141" s="9">
        <v>600</v>
      </c>
      <c r="D141" s="97"/>
      <c r="E141" s="9">
        <v>600</v>
      </c>
    </row>
    <row r="142" spans="1:5" s="91" customFormat="1" ht="12.75">
      <c r="A142" s="45" t="s">
        <v>96</v>
      </c>
      <c r="B142" s="31" t="s">
        <v>79</v>
      </c>
      <c r="C142" s="15">
        <f>SUM(C140:C141)</f>
        <v>2060</v>
      </c>
      <c r="D142" s="106"/>
      <c r="E142" s="15">
        <f>SUM(E140:E141)</f>
        <v>2060</v>
      </c>
    </row>
    <row r="143" spans="1:5" s="77" customFormat="1" ht="14.25">
      <c r="A143" s="20" t="s">
        <v>97</v>
      </c>
      <c r="B143" s="30" t="s">
        <v>136</v>
      </c>
      <c r="C143" s="13">
        <f>C137+C138+C139+C142</f>
        <v>7470</v>
      </c>
      <c r="D143" s="98"/>
      <c r="E143" s="13">
        <f>E137+E138+E139+E142</f>
        <v>7470</v>
      </c>
    </row>
    <row r="144" spans="1:5" s="75" customFormat="1" ht="12.75">
      <c r="A144" s="24" t="s">
        <v>137</v>
      </c>
      <c r="B144" s="29" t="s">
        <v>223</v>
      </c>
      <c r="C144" s="9">
        <v>1650</v>
      </c>
      <c r="D144" s="97"/>
      <c r="E144" s="9">
        <v>1650</v>
      </c>
    </row>
    <row r="145" spans="1:5" s="75" customFormat="1" ht="12.75">
      <c r="A145" s="24" t="s">
        <v>138</v>
      </c>
      <c r="B145" s="29" t="s">
        <v>224</v>
      </c>
      <c r="C145" s="9">
        <v>546</v>
      </c>
      <c r="D145" s="97"/>
      <c r="E145" s="9">
        <v>546</v>
      </c>
    </row>
    <row r="146" spans="1:5" s="77" customFormat="1" ht="14.25">
      <c r="A146" s="47" t="s">
        <v>80</v>
      </c>
      <c r="B146" s="30" t="s">
        <v>139</v>
      </c>
      <c r="C146" s="13">
        <f>SUM(C144:C145)</f>
        <v>2196</v>
      </c>
      <c r="D146" s="98"/>
      <c r="E146" s="13">
        <f>SUM(E144:E145)</f>
        <v>2196</v>
      </c>
    </row>
    <row r="147" spans="1:5" s="78" customFormat="1">
      <c r="A147" s="119" t="s">
        <v>104</v>
      </c>
      <c r="B147" s="119"/>
      <c r="C147" s="41">
        <f>C135+C136+C143+C146</f>
        <v>14583</v>
      </c>
      <c r="D147" s="99"/>
      <c r="E147" s="41">
        <f>E135+E136+E143+E146</f>
        <v>14583</v>
      </c>
    </row>
    <row r="148" spans="1:5" s="86" customFormat="1" ht="18">
      <c r="A148" s="68"/>
      <c r="B148" s="1"/>
      <c r="C148" s="3"/>
    </row>
    <row r="149" spans="1:5" s="86" customFormat="1" ht="14.25" customHeight="1">
      <c r="A149" s="120" t="s">
        <v>220</v>
      </c>
      <c r="B149" s="115" t="s">
        <v>197</v>
      </c>
      <c r="C149" s="124" t="s">
        <v>9</v>
      </c>
      <c r="D149" s="115" t="s">
        <v>240</v>
      </c>
      <c r="E149" s="116" t="s">
        <v>239</v>
      </c>
    </row>
    <row r="150" spans="1:5" s="86" customFormat="1" ht="14.25" customHeight="1">
      <c r="A150" s="120"/>
      <c r="B150" s="115"/>
      <c r="C150" s="124"/>
      <c r="D150" s="115"/>
      <c r="E150" s="117"/>
    </row>
    <row r="151" spans="1:5" s="86" customFormat="1" ht="18" customHeight="1">
      <c r="A151" s="109" t="s">
        <v>37</v>
      </c>
      <c r="B151" s="110"/>
      <c r="C151" s="110"/>
      <c r="D151" s="110"/>
      <c r="E151" s="111"/>
    </row>
    <row r="152" spans="1:5" s="74" customFormat="1" ht="12.75">
      <c r="A152" s="24" t="s">
        <v>121</v>
      </c>
      <c r="B152" s="11" t="s">
        <v>24</v>
      </c>
      <c r="C152" s="6">
        <v>842</v>
      </c>
      <c r="D152" s="24"/>
      <c r="E152" s="6">
        <v>842</v>
      </c>
    </row>
    <row r="153" spans="1:5" s="74" customFormat="1" ht="12.75">
      <c r="A153" s="24" t="s">
        <v>119</v>
      </c>
      <c r="B153" s="11" t="s">
        <v>25</v>
      </c>
      <c r="C153" s="6">
        <v>227</v>
      </c>
      <c r="D153" s="24"/>
      <c r="E153" s="6">
        <v>227</v>
      </c>
    </row>
    <row r="154" spans="1:5" s="76" customFormat="1" ht="14.25">
      <c r="A154" s="20" t="s">
        <v>71</v>
      </c>
      <c r="B154" s="21" t="s">
        <v>12</v>
      </c>
      <c r="C154" s="22">
        <f>SUM(C152:C153)</f>
        <v>1069</v>
      </c>
      <c r="D154" s="47"/>
      <c r="E154" s="22">
        <f>SUM(E152:E153)</f>
        <v>1069</v>
      </c>
    </row>
    <row r="155" spans="1:5" s="72" customFormat="1">
      <c r="A155" s="119" t="s">
        <v>118</v>
      </c>
      <c r="B155" s="119"/>
      <c r="C155" s="49">
        <f>C154</f>
        <v>1069</v>
      </c>
      <c r="D155" s="18"/>
      <c r="E155" s="49">
        <f>E154</f>
        <v>1069</v>
      </c>
    </row>
    <row r="156" spans="1:5" s="86" customFormat="1" ht="18" customHeight="1">
      <c r="A156" s="109" t="s">
        <v>38</v>
      </c>
      <c r="B156" s="110"/>
      <c r="C156" s="110"/>
      <c r="D156" s="110"/>
      <c r="E156" s="111"/>
    </row>
    <row r="157" spans="1:5" s="76" customFormat="1" ht="14.25">
      <c r="A157" s="47" t="s">
        <v>82</v>
      </c>
      <c r="B157" s="30" t="s">
        <v>5</v>
      </c>
      <c r="C157" s="13">
        <v>1525</v>
      </c>
      <c r="D157" s="47"/>
      <c r="E157" s="13">
        <v>1525</v>
      </c>
    </row>
    <row r="158" spans="1:5" s="76" customFormat="1" ht="14.25">
      <c r="A158" s="47" t="s">
        <v>98</v>
      </c>
      <c r="B158" s="30" t="s">
        <v>6</v>
      </c>
      <c r="C158" s="13">
        <v>421</v>
      </c>
      <c r="D158" s="47"/>
      <c r="E158" s="13">
        <v>421</v>
      </c>
    </row>
    <row r="159" spans="1:5" s="74" customFormat="1" ht="12.75">
      <c r="A159" s="24" t="s">
        <v>78</v>
      </c>
      <c r="B159" s="29" t="s">
        <v>100</v>
      </c>
      <c r="C159" s="9">
        <v>1773</v>
      </c>
      <c r="D159" s="24"/>
      <c r="E159" s="9">
        <v>1773</v>
      </c>
    </row>
    <row r="160" spans="1:5" s="74" customFormat="1" ht="12.75">
      <c r="A160" s="24" t="s">
        <v>77</v>
      </c>
      <c r="B160" s="29" t="s">
        <v>140</v>
      </c>
      <c r="C160" s="9">
        <v>16</v>
      </c>
      <c r="D160" s="24"/>
      <c r="E160" s="9">
        <v>16</v>
      </c>
    </row>
    <row r="161" spans="1:5" s="74" customFormat="1" ht="12.75">
      <c r="A161" s="43" t="s">
        <v>92</v>
      </c>
      <c r="B161" s="29" t="s">
        <v>103</v>
      </c>
      <c r="C161" s="9">
        <v>300</v>
      </c>
      <c r="D161" s="24"/>
      <c r="E161" s="9">
        <v>300</v>
      </c>
    </row>
    <row r="162" spans="1:5" s="74" customFormat="1" ht="12.75">
      <c r="A162" s="43" t="s">
        <v>76</v>
      </c>
      <c r="B162" s="29" t="s">
        <v>16</v>
      </c>
      <c r="C162" s="9">
        <v>564</v>
      </c>
      <c r="D162" s="24"/>
      <c r="E162" s="9">
        <v>564</v>
      </c>
    </row>
    <row r="163" spans="1:5" s="74" customFormat="1" ht="12.75">
      <c r="A163" s="43" t="s">
        <v>135</v>
      </c>
      <c r="B163" s="29" t="s">
        <v>141</v>
      </c>
      <c r="C163" s="9">
        <v>337</v>
      </c>
      <c r="D163" s="24"/>
      <c r="E163" s="9">
        <v>337</v>
      </c>
    </row>
    <row r="164" spans="1:5" s="90" customFormat="1" ht="12.75">
      <c r="A164" s="44" t="s">
        <v>96</v>
      </c>
      <c r="B164" s="31" t="s">
        <v>79</v>
      </c>
      <c r="C164" s="15">
        <f>SUM(C162:C163)</f>
        <v>901</v>
      </c>
      <c r="D164" s="45"/>
      <c r="E164" s="15">
        <f>SUM(E162:E163)</f>
        <v>901</v>
      </c>
    </row>
    <row r="165" spans="1:5" s="76" customFormat="1" ht="14.25">
      <c r="A165" s="47" t="s">
        <v>97</v>
      </c>
      <c r="B165" s="30" t="s">
        <v>2</v>
      </c>
      <c r="C165" s="13">
        <f>C159+C160+C161+C164</f>
        <v>2990</v>
      </c>
      <c r="D165" s="47"/>
      <c r="E165" s="13">
        <f>E159+E160+E161+E164</f>
        <v>2990</v>
      </c>
    </row>
    <row r="166" spans="1:5" s="72" customFormat="1">
      <c r="A166" s="119" t="s">
        <v>104</v>
      </c>
      <c r="B166" s="119"/>
      <c r="C166" s="41">
        <f>C157+C158+C165</f>
        <v>4936</v>
      </c>
      <c r="D166" s="18"/>
      <c r="E166" s="41">
        <f>E157+E158+E165</f>
        <v>4936</v>
      </c>
    </row>
    <row r="167" spans="1:5" s="86" customFormat="1" ht="18">
      <c r="A167" s="68"/>
      <c r="B167" s="1"/>
      <c r="C167" s="3"/>
    </row>
    <row r="168" spans="1:5" s="86" customFormat="1" ht="14.25" customHeight="1">
      <c r="A168" s="120" t="s">
        <v>220</v>
      </c>
      <c r="B168" s="115" t="s">
        <v>198</v>
      </c>
      <c r="C168" s="124" t="s">
        <v>9</v>
      </c>
      <c r="D168" s="115" t="s">
        <v>240</v>
      </c>
      <c r="E168" s="116" t="s">
        <v>239</v>
      </c>
    </row>
    <row r="169" spans="1:5" s="86" customFormat="1" ht="14.25" customHeight="1">
      <c r="A169" s="120"/>
      <c r="B169" s="115"/>
      <c r="C169" s="124"/>
      <c r="D169" s="115"/>
      <c r="E169" s="117"/>
    </row>
    <row r="170" spans="1:5" s="86" customFormat="1" ht="18" customHeight="1">
      <c r="A170" s="109" t="s">
        <v>37</v>
      </c>
      <c r="B170" s="110"/>
      <c r="C170" s="110"/>
      <c r="D170" s="110"/>
      <c r="E170" s="111"/>
    </row>
    <row r="171" spans="1:5" s="74" customFormat="1" ht="12.75">
      <c r="A171" s="24" t="s">
        <v>121</v>
      </c>
      <c r="B171" s="11" t="s">
        <v>24</v>
      </c>
      <c r="C171" s="6">
        <v>3803</v>
      </c>
      <c r="D171" s="24"/>
      <c r="E171" s="6">
        <v>3803</v>
      </c>
    </row>
    <row r="172" spans="1:5" s="74" customFormat="1" ht="12.75">
      <c r="A172" s="24" t="s">
        <v>119</v>
      </c>
      <c r="B172" s="11" t="s">
        <v>25</v>
      </c>
      <c r="C172" s="6">
        <v>1027</v>
      </c>
      <c r="D172" s="24"/>
      <c r="E172" s="6">
        <v>1027</v>
      </c>
    </row>
    <row r="173" spans="1:5" s="76" customFormat="1" ht="14.25">
      <c r="A173" s="47" t="s">
        <v>71</v>
      </c>
      <c r="B173" s="23" t="s">
        <v>12</v>
      </c>
      <c r="C173" s="10">
        <f>SUM(C171:C172)</f>
        <v>4830</v>
      </c>
      <c r="D173" s="47"/>
      <c r="E173" s="10">
        <f>SUM(E171:E172)</f>
        <v>4830</v>
      </c>
    </row>
    <row r="174" spans="1:5" s="88" customFormat="1">
      <c r="A174" s="119" t="s">
        <v>118</v>
      </c>
      <c r="B174" s="119"/>
      <c r="C174" s="49">
        <f>C173</f>
        <v>4830</v>
      </c>
      <c r="D174" s="42"/>
      <c r="E174" s="49">
        <f>E173</f>
        <v>4830</v>
      </c>
    </row>
    <row r="175" spans="1:5" s="86" customFormat="1" ht="18" customHeight="1">
      <c r="A175" s="109" t="s">
        <v>38</v>
      </c>
      <c r="B175" s="110"/>
      <c r="C175" s="110"/>
      <c r="D175" s="110"/>
      <c r="E175" s="111"/>
    </row>
    <row r="176" spans="1:5" s="76" customFormat="1" ht="14.25">
      <c r="A176" s="47" t="s">
        <v>82</v>
      </c>
      <c r="B176" s="30" t="s">
        <v>5</v>
      </c>
      <c r="C176" s="13">
        <v>2288</v>
      </c>
      <c r="D176" s="47"/>
      <c r="E176" s="13">
        <v>2288</v>
      </c>
    </row>
    <row r="177" spans="1:5" s="76" customFormat="1" ht="14.25">
      <c r="A177" s="47" t="s">
        <v>98</v>
      </c>
      <c r="B177" s="30" t="s">
        <v>6</v>
      </c>
      <c r="C177" s="13">
        <v>630</v>
      </c>
      <c r="D177" s="47"/>
      <c r="E177" s="13">
        <v>630</v>
      </c>
    </row>
    <row r="178" spans="1:5" s="74" customFormat="1" ht="12.75">
      <c r="A178" s="24" t="s">
        <v>78</v>
      </c>
      <c r="B178" s="29" t="s">
        <v>100</v>
      </c>
      <c r="C178" s="9">
        <v>7335</v>
      </c>
      <c r="D178" s="24"/>
      <c r="E178" s="9">
        <v>7335</v>
      </c>
    </row>
    <row r="179" spans="1:5" s="74" customFormat="1" ht="12.75">
      <c r="A179" s="24" t="s">
        <v>77</v>
      </c>
      <c r="B179" s="29" t="s">
        <v>142</v>
      </c>
      <c r="C179" s="9">
        <v>36</v>
      </c>
      <c r="D179" s="24"/>
      <c r="E179" s="9">
        <v>36</v>
      </c>
    </row>
    <row r="180" spans="1:5" s="74" customFormat="1" ht="12.75">
      <c r="A180" s="24" t="s">
        <v>92</v>
      </c>
      <c r="B180" s="29" t="s">
        <v>93</v>
      </c>
      <c r="C180" s="9">
        <v>837</v>
      </c>
      <c r="D180" s="24"/>
      <c r="E180" s="9">
        <v>837</v>
      </c>
    </row>
    <row r="181" spans="1:5" s="74" customFormat="1" ht="12.75">
      <c r="A181" s="24" t="s">
        <v>76</v>
      </c>
      <c r="B181" s="29" t="s">
        <v>16</v>
      </c>
      <c r="C181" s="9">
        <v>1850</v>
      </c>
      <c r="D181" s="24"/>
      <c r="E181" s="9">
        <v>1850</v>
      </c>
    </row>
    <row r="182" spans="1:5" s="74" customFormat="1" ht="12.75">
      <c r="A182" s="24" t="s">
        <v>135</v>
      </c>
      <c r="B182" s="29" t="s">
        <v>143</v>
      </c>
      <c r="C182" s="9">
        <v>823</v>
      </c>
      <c r="D182" s="24"/>
      <c r="E182" s="9">
        <v>823</v>
      </c>
    </row>
    <row r="183" spans="1:5" s="90" customFormat="1" ht="12.75">
      <c r="A183" s="45" t="s">
        <v>96</v>
      </c>
      <c r="B183" s="31" t="s">
        <v>79</v>
      </c>
      <c r="C183" s="15">
        <f>SUM(C181:C182)</f>
        <v>2673</v>
      </c>
      <c r="D183" s="45"/>
      <c r="E183" s="15">
        <f>SUM(E181:E182)</f>
        <v>2673</v>
      </c>
    </row>
    <row r="184" spans="1:5" s="76" customFormat="1" ht="14.25">
      <c r="A184" s="47" t="s">
        <v>97</v>
      </c>
      <c r="B184" s="30" t="s">
        <v>2</v>
      </c>
      <c r="C184" s="13">
        <f>SUM(C178:C182)</f>
        <v>10881</v>
      </c>
      <c r="D184" s="47"/>
      <c r="E184" s="13">
        <f>SUM(E178:E182)</f>
        <v>10881</v>
      </c>
    </row>
    <row r="185" spans="1:5" s="72" customFormat="1">
      <c r="A185" s="119" t="s">
        <v>104</v>
      </c>
      <c r="B185" s="119"/>
      <c r="C185" s="41">
        <f>C176+C177+C184</f>
        <v>13799</v>
      </c>
      <c r="D185" s="18"/>
      <c r="E185" s="41">
        <f>E176+E177+E184</f>
        <v>13799</v>
      </c>
    </row>
    <row r="186" spans="1:5" s="78" customFormat="1">
      <c r="A186" s="68"/>
      <c r="B186" s="27"/>
      <c r="C186" s="28"/>
    </row>
    <row r="187" spans="1:5" s="78" customFormat="1" ht="14.25" customHeight="1">
      <c r="A187" s="120" t="s">
        <v>220</v>
      </c>
      <c r="B187" s="115" t="s">
        <v>230</v>
      </c>
      <c r="C187" s="124" t="s">
        <v>9</v>
      </c>
      <c r="D187" s="115" t="s">
        <v>240</v>
      </c>
      <c r="E187" s="116" t="s">
        <v>239</v>
      </c>
    </row>
    <row r="188" spans="1:5" s="78" customFormat="1" ht="14.25" customHeight="1">
      <c r="A188" s="120"/>
      <c r="B188" s="115"/>
      <c r="C188" s="124"/>
      <c r="D188" s="115"/>
      <c r="E188" s="117"/>
    </row>
    <row r="189" spans="1:5" s="85" customFormat="1" ht="18" customHeight="1">
      <c r="A189" s="109" t="s">
        <v>37</v>
      </c>
      <c r="B189" s="110"/>
      <c r="C189" s="110"/>
      <c r="D189" s="110"/>
      <c r="E189" s="111"/>
    </row>
    <row r="190" spans="1:5" s="75" customFormat="1" ht="12.75">
      <c r="A190" s="24" t="s">
        <v>144</v>
      </c>
      <c r="B190" s="11" t="s">
        <v>47</v>
      </c>
      <c r="C190" s="6">
        <v>3600</v>
      </c>
      <c r="D190" s="107"/>
      <c r="E190" s="6">
        <v>3600</v>
      </c>
    </row>
    <row r="191" spans="1:5" s="75" customFormat="1" ht="12.75">
      <c r="A191" s="24" t="s">
        <v>145</v>
      </c>
      <c r="B191" s="11" t="s">
        <v>19</v>
      </c>
      <c r="C191" s="6">
        <v>33000</v>
      </c>
      <c r="D191" s="107"/>
      <c r="E191" s="6">
        <v>33000</v>
      </c>
    </row>
    <row r="192" spans="1:5" s="75" customFormat="1" ht="12.75">
      <c r="A192" s="24" t="s">
        <v>146</v>
      </c>
      <c r="B192" s="11" t="s">
        <v>22</v>
      </c>
      <c r="C192" s="6">
        <v>100</v>
      </c>
      <c r="D192" s="107"/>
      <c r="E192" s="6">
        <v>100</v>
      </c>
    </row>
    <row r="193" spans="1:5" s="83" customFormat="1" ht="14.25">
      <c r="A193" s="125" t="s">
        <v>67</v>
      </c>
      <c r="B193" s="125"/>
      <c r="C193" s="33">
        <f>SUM(C190:C192)</f>
        <v>36700</v>
      </c>
      <c r="D193" s="33"/>
      <c r="E193" s="33">
        <f t="shared" ref="E193" si="1">SUM(E190:E192)</f>
        <v>36700</v>
      </c>
    </row>
    <row r="194" spans="1:5" s="77" customFormat="1" ht="14.25">
      <c r="A194" s="47" t="s">
        <v>147</v>
      </c>
      <c r="B194" s="23" t="s">
        <v>20</v>
      </c>
      <c r="C194" s="10">
        <v>3500</v>
      </c>
      <c r="D194" s="10"/>
      <c r="E194" s="108">
        <v>3500</v>
      </c>
    </row>
    <row r="195" spans="1:5" s="75" customFormat="1" ht="12.75">
      <c r="A195" s="24" t="s">
        <v>148</v>
      </c>
      <c r="B195" s="11" t="s">
        <v>53</v>
      </c>
      <c r="C195" s="6">
        <v>36365</v>
      </c>
      <c r="D195" s="6"/>
      <c r="E195" s="6">
        <v>36365</v>
      </c>
    </row>
    <row r="196" spans="1:5" s="75" customFormat="1" ht="12.75">
      <c r="A196" s="24" t="s">
        <v>148</v>
      </c>
      <c r="B196" s="11" t="s">
        <v>87</v>
      </c>
      <c r="C196" s="6">
        <v>100</v>
      </c>
      <c r="D196" s="6"/>
      <c r="E196" s="6">
        <v>100</v>
      </c>
    </row>
    <row r="197" spans="1:5" s="75" customFormat="1" ht="12.75">
      <c r="A197" s="24" t="s">
        <v>148</v>
      </c>
      <c r="B197" s="11" t="s">
        <v>54</v>
      </c>
      <c r="C197" s="6">
        <v>1550</v>
      </c>
      <c r="D197" s="107">
        <v>772</v>
      </c>
      <c r="E197" s="107">
        <f>C197+D197</f>
        <v>2322</v>
      </c>
    </row>
    <row r="198" spans="1:5" s="75" customFormat="1" ht="12.75">
      <c r="A198" s="24" t="s">
        <v>148</v>
      </c>
      <c r="B198" s="11" t="s">
        <v>57</v>
      </c>
      <c r="C198" s="6">
        <v>8356</v>
      </c>
      <c r="D198" s="107"/>
      <c r="E198" s="6">
        <v>8356</v>
      </c>
    </row>
    <row r="199" spans="1:5" s="75" customFormat="1" ht="12.75">
      <c r="A199" s="24" t="s">
        <v>148</v>
      </c>
      <c r="B199" s="11" t="s">
        <v>55</v>
      </c>
      <c r="C199" s="6">
        <v>2816</v>
      </c>
      <c r="D199" s="107"/>
      <c r="E199" s="6">
        <v>2816</v>
      </c>
    </row>
    <row r="200" spans="1:5" s="75" customFormat="1" ht="12.75">
      <c r="A200" s="24" t="s">
        <v>148</v>
      </c>
      <c r="B200" s="11" t="s">
        <v>56</v>
      </c>
      <c r="C200" s="6">
        <v>2034</v>
      </c>
      <c r="D200" s="107"/>
      <c r="E200" s="6">
        <v>2034</v>
      </c>
    </row>
    <row r="201" spans="1:5" s="75" customFormat="1" ht="12.75">
      <c r="A201" s="24" t="s">
        <v>148</v>
      </c>
      <c r="B201" s="11" t="s">
        <v>59</v>
      </c>
      <c r="C201" s="6">
        <v>0</v>
      </c>
      <c r="D201" s="107"/>
      <c r="E201" s="6">
        <v>0</v>
      </c>
    </row>
    <row r="202" spans="1:5" s="75" customFormat="1" ht="12.75">
      <c r="A202" s="24" t="s">
        <v>148</v>
      </c>
      <c r="B202" s="11" t="s">
        <v>58</v>
      </c>
      <c r="C202" s="32">
        <v>5317</v>
      </c>
      <c r="D202" s="107">
        <v>-1</v>
      </c>
      <c r="E202" s="32">
        <v>5316</v>
      </c>
    </row>
    <row r="203" spans="1:5" s="75" customFormat="1" ht="12.75">
      <c r="A203" s="24" t="s">
        <v>148</v>
      </c>
      <c r="B203" s="11" t="s">
        <v>68</v>
      </c>
      <c r="C203" s="32"/>
      <c r="D203" s="107">
        <v>1785</v>
      </c>
      <c r="E203" s="107">
        <v>1785</v>
      </c>
    </row>
    <row r="204" spans="1:5" s="75" customFormat="1" ht="12.75">
      <c r="A204" s="24" t="s">
        <v>148</v>
      </c>
      <c r="B204" s="11" t="s">
        <v>69</v>
      </c>
      <c r="C204" s="32"/>
      <c r="D204" s="107"/>
      <c r="E204" s="107"/>
    </row>
    <row r="205" spans="1:5" s="75" customFormat="1" ht="12.75">
      <c r="A205" s="24" t="s">
        <v>148</v>
      </c>
      <c r="B205" s="11" t="s">
        <v>66</v>
      </c>
      <c r="C205" s="32">
        <v>2967</v>
      </c>
      <c r="D205" s="107"/>
      <c r="E205" s="107">
        <v>2967</v>
      </c>
    </row>
    <row r="206" spans="1:5" ht="14.25">
      <c r="A206" s="125" t="s">
        <v>21</v>
      </c>
      <c r="B206" s="125"/>
      <c r="C206" s="33">
        <f>SUM(C195:C205)</f>
        <v>59505</v>
      </c>
      <c r="D206" s="33">
        <f>SUM(D195:D205)</f>
        <v>2556</v>
      </c>
      <c r="E206" s="33">
        <f>SUM(E195:E205)</f>
        <v>62061</v>
      </c>
    </row>
    <row r="207" spans="1:5" s="78" customFormat="1">
      <c r="A207" s="119" t="s">
        <v>118</v>
      </c>
      <c r="B207" s="119"/>
      <c r="C207" s="41">
        <f>SUM(C193+C194+C206)</f>
        <v>99705</v>
      </c>
      <c r="D207" s="41">
        <f t="shared" ref="D207:E207" si="2">SUM(D193+D194+D206)</f>
        <v>2556</v>
      </c>
      <c r="E207" s="41">
        <f t="shared" si="2"/>
        <v>102261</v>
      </c>
    </row>
    <row r="208" spans="1:5" s="81" customFormat="1">
      <c r="A208" s="68"/>
      <c r="B208" s="27"/>
      <c r="C208" s="28"/>
    </row>
    <row r="209" spans="1:5" s="81" customFormat="1" ht="14.25" customHeight="1">
      <c r="A209" s="120" t="s">
        <v>220</v>
      </c>
      <c r="B209" s="115" t="s">
        <v>199</v>
      </c>
      <c r="C209" s="124" t="s">
        <v>9</v>
      </c>
      <c r="D209" s="115" t="s">
        <v>240</v>
      </c>
      <c r="E209" s="116" t="s">
        <v>239</v>
      </c>
    </row>
    <row r="210" spans="1:5" s="81" customFormat="1" ht="14.25">
      <c r="A210" s="120"/>
      <c r="B210" s="115"/>
      <c r="C210" s="124"/>
      <c r="D210" s="115"/>
      <c r="E210" s="117"/>
    </row>
    <row r="211" spans="1:5" s="86" customFormat="1" ht="18" customHeight="1">
      <c r="A211" s="121" t="s">
        <v>38</v>
      </c>
      <c r="B211" s="122"/>
      <c r="C211" s="122"/>
      <c r="D211" s="122"/>
      <c r="E211" s="123"/>
    </row>
    <row r="212" spans="1:5" s="74" customFormat="1" ht="12.75">
      <c r="A212" s="24" t="s">
        <v>149</v>
      </c>
      <c r="B212" s="29" t="s">
        <v>62</v>
      </c>
      <c r="C212" s="6">
        <v>10000</v>
      </c>
      <c r="D212" s="24"/>
      <c r="E212" s="6">
        <v>10000</v>
      </c>
    </row>
    <row r="213" spans="1:5" s="76" customFormat="1" ht="14.25">
      <c r="A213" s="47" t="s">
        <v>149</v>
      </c>
      <c r="B213" s="30" t="s">
        <v>150</v>
      </c>
      <c r="C213" s="10">
        <f>SUM(C212:C212)</f>
        <v>10000</v>
      </c>
      <c r="D213" s="47"/>
      <c r="E213" s="10">
        <f>SUM(E212:E212)</f>
        <v>10000</v>
      </c>
    </row>
    <row r="214" spans="1:5" s="72" customFormat="1">
      <c r="A214" s="119" t="s">
        <v>104</v>
      </c>
      <c r="B214" s="119"/>
      <c r="C214" s="49">
        <f>SUM(C213)</f>
        <v>10000</v>
      </c>
      <c r="D214" s="18"/>
      <c r="E214" s="49">
        <f>SUM(E213)</f>
        <v>10000</v>
      </c>
    </row>
    <row r="215" spans="1:5" s="86" customFormat="1" ht="18">
      <c r="A215" s="68"/>
      <c r="B215" s="1"/>
      <c r="C215" s="4"/>
    </row>
    <row r="216" spans="1:5" s="78" customFormat="1" ht="15.75" customHeight="1">
      <c r="A216" s="120" t="s">
        <v>220</v>
      </c>
      <c r="B216" s="115" t="s">
        <v>200</v>
      </c>
      <c r="C216" s="115" t="s">
        <v>9</v>
      </c>
      <c r="D216" s="115" t="s">
        <v>240</v>
      </c>
      <c r="E216" s="116" t="s">
        <v>239</v>
      </c>
    </row>
    <row r="217" spans="1:5" s="78" customFormat="1">
      <c r="A217" s="120"/>
      <c r="B217" s="115"/>
      <c r="C217" s="115"/>
      <c r="D217" s="115"/>
      <c r="E217" s="117"/>
    </row>
    <row r="218" spans="1:5" s="85" customFormat="1" ht="18" customHeight="1">
      <c r="A218" s="109" t="s">
        <v>37</v>
      </c>
      <c r="B218" s="110"/>
      <c r="C218" s="110"/>
      <c r="D218" s="110"/>
      <c r="E218" s="111"/>
    </row>
    <row r="219" spans="1:5" s="77" customFormat="1" ht="14.25">
      <c r="A219" s="47" t="s">
        <v>151</v>
      </c>
      <c r="B219" s="23" t="s">
        <v>152</v>
      </c>
      <c r="C219" s="13">
        <v>4507</v>
      </c>
      <c r="D219" s="98"/>
      <c r="E219" s="13">
        <v>4507</v>
      </c>
    </row>
    <row r="220" spans="1:5" s="79" customFormat="1" ht="18" customHeight="1">
      <c r="A220" s="119" t="s">
        <v>118</v>
      </c>
      <c r="B220" s="119"/>
      <c r="C220" s="51">
        <f>C219</f>
        <v>4507</v>
      </c>
      <c r="D220" s="100"/>
      <c r="E220" s="51">
        <f>E219</f>
        <v>4507</v>
      </c>
    </row>
    <row r="221" spans="1:5" s="85" customFormat="1" ht="18" customHeight="1">
      <c r="A221" s="109" t="s">
        <v>38</v>
      </c>
      <c r="B221" s="110"/>
      <c r="C221" s="110"/>
      <c r="D221" s="110"/>
      <c r="E221" s="111"/>
    </row>
    <row r="222" spans="1:5" s="77" customFormat="1" ht="14.25">
      <c r="A222" s="47" t="s">
        <v>82</v>
      </c>
      <c r="B222" s="23" t="s">
        <v>5</v>
      </c>
      <c r="C222" s="10">
        <v>2672</v>
      </c>
      <c r="D222" s="98"/>
      <c r="E222" s="10">
        <v>2672</v>
      </c>
    </row>
    <row r="223" spans="1:5" s="77" customFormat="1" ht="14.25">
      <c r="A223" s="47" t="s">
        <v>98</v>
      </c>
      <c r="B223" s="23" t="s">
        <v>7</v>
      </c>
      <c r="C223" s="10">
        <v>774</v>
      </c>
      <c r="D223" s="98"/>
      <c r="E223" s="10">
        <v>774</v>
      </c>
    </row>
    <row r="224" spans="1:5" s="75" customFormat="1" ht="12.75">
      <c r="A224" s="24" t="s">
        <v>78</v>
      </c>
      <c r="B224" s="11" t="s">
        <v>100</v>
      </c>
      <c r="C224" s="6">
        <v>25</v>
      </c>
      <c r="D224" s="97"/>
      <c r="E224" s="6">
        <v>25</v>
      </c>
    </row>
    <row r="225" spans="1:5" s="75" customFormat="1" ht="12.75">
      <c r="A225" s="24" t="s">
        <v>77</v>
      </c>
      <c r="B225" s="11" t="s">
        <v>142</v>
      </c>
      <c r="C225" s="6">
        <v>300</v>
      </c>
      <c r="D225" s="97"/>
      <c r="E225" s="6">
        <v>300</v>
      </c>
    </row>
    <row r="226" spans="1:5" s="75" customFormat="1" ht="12.75">
      <c r="A226" s="24" t="s">
        <v>92</v>
      </c>
      <c r="B226" s="11" t="s">
        <v>103</v>
      </c>
      <c r="C226" s="6">
        <v>60</v>
      </c>
      <c r="D226" s="97"/>
      <c r="E226" s="6">
        <v>60</v>
      </c>
    </row>
    <row r="227" spans="1:5" s="75" customFormat="1" ht="12.75">
      <c r="A227" s="24" t="s">
        <v>96</v>
      </c>
      <c r="B227" s="11" t="s">
        <v>195</v>
      </c>
      <c r="C227" s="6">
        <v>18</v>
      </c>
      <c r="D227" s="97"/>
      <c r="E227" s="6">
        <v>18</v>
      </c>
    </row>
    <row r="228" spans="1:5" s="75" customFormat="1" ht="12.75">
      <c r="A228" s="24" t="s">
        <v>94</v>
      </c>
      <c r="B228" s="11" t="s">
        <v>153</v>
      </c>
      <c r="C228" s="6">
        <v>30</v>
      </c>
      <c r="D228" s="97"/>
      <c r="E228" s="6">
        <v>30</v>
      </c>
    </row>
    <row r="229" spans="1:5" s="77" customFormat="1" ht="14.25">
      <c r="A229" s="47" t="s">
        <v>97</v>
      </c>
      <c r="B229" s="23" t="s">
        <v>2</v>
      </c>
      <c r="C229" s="10">
        <f>C224+C225+C227+C228+C226</f>
        <v>433</v>
      </c>
      <c r="D229" s="98"/>
      <c r="E229" s="10">
        <f>E224+E225+E227+E228+E226</f>
        <v>433</v>
      </c>
    </row>
    <row r="230" spans="1:5" s="75" customFormat="1" ht="12.75">
      <c r="A230" s="24" t="s">
        <v>163</v>
      </c>
      <c r="B230" s="11" t="s">
        <v>88</v>
      </c>
      <c r="C230" s="6">
        <v>275</v>
      </c>
      <c r="D230" s="97"/>
      <c r="E230" s="6">
        <v>275</v>
      </c>
    </row>
    <row r="231" spans="1:5" s="75" customFormat="1" ht="12.75" customHeight="1">
      <c r="A231" s="112" t="s">
        <v>89</v>
      </c>
      <c r="B231" s="113"/>
      <c r="C231" s="113"/>
      <c r="D231" s="113"/>
      <c r="E231" s="114"/>
    </row>
    <row r="232" spans="1:5" s="77" customFormat="1" ht="14.25">
      <c r="A232" s="47" t="s">
        <v>156</v>
      </c>
      <c r="B232" s="23" t="s">
        <v>164</v>
      </c>
      <c r="C232" s="10">
        <f>SUM(C230:C231)</f>
        <v>275</v>
      </c>
      <c r="D232" s="98"/>
      <c r="E232" s="10">
        <f>SUM(E230:E231)</f>
        <v>275</v>
      </c>
    </row>
    <row r="233" spans="1:5" s="77" customFormat="1" ht="14.25">
      <c r="A233" s="125" t="s">
        <v>29</v>
      </c>
      <c r="B233" s="125"/>
      <c r="C233" s="22">
        <f>C222+C223+C229+C232</f>
        <v>4154</v>
      </c>
      <c r="D233" s="98"/>
      <c r="E233" s="22">
        <f>E222+E223+E229+E232</f>
        <v>4154</v>
      </c>
    </row>
    <row r="234" spans="1:5" s="76" customFormat="1" ht="14.25">
      <c r="A234" s="47" t="s">
        <v>82</v>
      </c>
      <c r="B234" s="23" t="s">
        <v>5</v>
      </c>
      <c r="C234" s="10">
        <v>157</v>
      </c>
      <c r="D234" s="47"/>
      <c r="E234" s="10">
        <v>157</v>
      </c>
    </row>
    <row r="235" spans="1:5" s="76" customFormat="1" ht="14.25">
      <c r="A235" s="47" t="s">
        <v>98</v>
      </c>
      <c r="B235" s="23" t="s">
        <v>7</v>
      </c>
      <c r="C235" s="10">
        <v>42</v>
      </c>
      <c r="D235" s="47"/>
      <c r="E235" s="10">
        <v>42</v>
      </c>
    </row>
    <row r="236" spans="1:5" s="74" customFormat="1" ht="12.75">
      <c r="A236" s="24" t="s">
        <v>73</v>
      </c>
      <c r="B236" s="11" t="s">
        <v>41</v>
      </c>
      <c r="C236" s="6">
        <v>15</v>
      </c>
      <c r="D236" s="24"/>
      <c r="E236" s="6">
        <v>15</v>
      </c>
    </row>
    <row r="237" spans="1:5" s="74" customFormat="1" ht="12.75">
      <c r="A237" s="24" t="s">
        <v>74</v>
      </c>
      <c r="B237" s="11" t="s">
        <v>10</v>
      </c>
      <c r="C237" s="6">
        <v>5</v>
      </c>
      <c r="D237" s="24"/>
      <c r="E237" s="6">
        <v>5</v>
      </c>
    </row>
    <row r="238" spans="1:5" s="74" customFormat="1" ht="12.75">
      <c r="A238" s="24" t="s">
        <v>75</v>
      </c>
      <c r="B238" s="11" t="s">
        <v>101</v>
      </c>
      <c r="C238" s="6">
        <v>102</v>
      </c>
      <c r="D238" s="24"/>
      <c r="E238" s="6">
        <v>102</v>
      </c>
    </row>
    <row r="239" spans="1:5" s="74" customFormat="1" ht="12.75">
      <c r="A239" s="24" t="s">
        <v>76</v>
      </c>
      <c r="B239" s="11" t="s">
        <v>18</v>
      </c>
      <c r="C239" s="6">
        <v>32</v>
      </c>
      <c r="D239" s="24"/>
      <c r="E239" s="6">
        <v>32</v>
      </c>
    </row>
    <row r="240" spans="1:5" s="77" customFormat="1" ht="14.25">
      <c r="A240" s="47" t="s">
        <v>97</v>
      </c>
      <c r="B240" s="23" t="s">
        <v>30</v>
      </c>
      <c r="C240" s="10">
        <f>SUM(C236:C239)</f>
        <v>154</v>
      </c>
      <c r="D240" s="98"/>
      <c r="E240" s="10">
        <f>SUM(E236:E239)</f>
        <v>154</v>
      </c>
    </row>
    <row r="241" spans="1:5" s="79" customFormat="1">
      <c r="A241" s="119" t="s">
        <v>104</v>
      </c>
      <c r="B241" s="119"/>
      <c r="C241" s="41">
        <f>C233+C234+C235+C240</f>
        <v>4507</v>
      </c>
      <c r="D241" s="100"/>
      <c r="E241" s="41">
        <f>E233+E234+E235+E240</f>
        <v>4507</v>
      </c>
    </row>
    <row r="242" spans="1:5" s="84" customFormat="1" ht="18">
      <c r="A242" s="68"/>
      <c r="B242" s="1"/>
      <c r="C242" s="3"/>
    </row>
    <row r="243" spans="1:5" ht="14.25" customHeight="1">
      <c r="A243" s="120" t="s">
        <v>220</v>
      </c>
      <c r="B243" s="115" t="s">
        <v>201</v>
      </c>
      <c r="C243" s="124" t="s">
        <v>9</v>
      </c>
      <c r="D243" s="115" t="s">
        <v>240</v>
      </c>
      <c r="E243" s="116" t="s">
        <v>239</v>
      </c>
    </row>
    <row r="244" spans="1:5" ht="14.25">
      <c r="A244" s="120"/>
      <c r="B244" s="115"/>
      <c r="C244" s="124"/>
      <c r="D244" s="115"/>
      <c r="E244" s="117"/>
    </row>
    <row r="245" spans="1:5" s="81" customFormat="1" ht="18" customHeight="1">
      <c r="A245" s="121" t="s">
        <v>37</v>
      </c>
      <c r="B245" s="122"/>
      <c r="C245" s="122"/>
      <c r="D245" s="122"/>
      <c r="E245" s="123"/>
    </row>
    <row r="246" spans="1:5" s="77" customFormat="1" ht="14.25">
      <c r="A246" s="47" t="s">
        <v>151</v>
      </c>
      <c r="B246" s="23" t="s">
        <v>152</v>
      </c>
      <c r="C246" s="13">
        <v>120</v>
      </c>
      <c r="D246" s="98"/>
      <c r="E246" s="13">
        <v>120</v>
      </c>
    </row>
    <row r="247" spans="1:5" s="79" customFormat="1" ht="18" customHeight="1">
      <c r="A247" s="119" t="s">
        <v>118</v>
      </c>
      <c r="B247" s="119"/>
      <c r="C247" s="52">
        <f>C246</f>
        <v>120</v>
      </c>
      <c r="D247" s="100"/>
      <c r="E247" s="52">
        <f>E246</f>
        <v>120</v>
      </c>
    </row>
    <row r="248" spans="1:5" s="85" customFormat="1" ht="18" customHeight="1">
      <c r="A248" s="121" t="s">
        <v>38</v>
      </c>
      <c r="B248" s="122"/>
      <c r="C248" s="122"/>
      <c r="D248" s="122"/>
      <c r="E248" s="123"/>
    </row>
    <row r="249" spans="1:5" s="75" customFormat="1" ht="12.75">
      <c r="A249" s="24" t="s">
        <v>154</v>
      </c>
      <c r="B249" s="29" t="s">
        <v>28</v>
      </c>
      <c r="C249" s="6">
        <v>60</v>
      </c>
      <c r="D249" s="97"/>
      <c r="E249" s="6">
        <v>60</v>
      </c>
    </row>
    <row r="250" spans="1:5" s="75" customFormat="1" ht="12.75">
      <c r="A250" s="24" t="s">
        <v>74</v>
      </c>
      <c r="B250" s="29" t="s">
        <v>99</v>
      </c>
      <c r="C250" s="6">
        <v>47</v>
      </c>
      <c r="D250" s="97"/>
      <c r="E250" s="6">
        <v>47</v>
      </c>
    </row>
    <row r="251" spans="1:5" s="75" customFormat="1" ht="12.75">
      <c r="A251" s="24" t="s">
        <v>76</v>
      </c>
      <c r="B251" s="29" t="s">
        <v>16</v>
      </c>
      <c r="C251" s="6">
        <v>13</v>
      </c>
      <c r="D251" s="97"/>
      <c r="E251" s="6">
        <v>13</v>
      </c>
    </row>
    <row r="252" spans="1:5" s="77" customFormat="1" ht="14.25">
      <c r="A252" s="47" t="s">
        <v>97</v>
      </c>
      <c r="B252" s="30" t="s">
        <v>2</v>
      </c>
      <c r="C252" s="10">
        <f>SUM(C249:C251)</f>
        <v>120</v>
      </c>
      <c r="D252" s="98"/>
      <c r="E252" s="10">
        <f>SUM(E249:E251)</f>
        <v>120</v>
      </c>
    </row>
    <row r="253" spans="1:5" s="72" customFormat="1">
      <c r="A253" s="119" t="s">
        <v>104</v>
      </c>
      <c r="B253" s="119"/>
      <c r="C253" s="49">
        <f>SUM(C252)</f>
        <v>120</v>
      </c>
      <c r="D253" s="18"/>
      <c r="E253" s="49">
        <f>SUM(E252)</f>
        <v>120</v>
      </c>
    </row>
    <row r="254" spans="1:5" s="72" customFormat="1">
      <c r="A254" s="68"/>
      <c r="B254" s="34"/>
      <c r="C254" s="35"/>
    </row>
    <row r="255" spans="1:5" s="72" customFormat="1" ht="14.25" customHeight="1">
      <c r="A255" s="120" t="s">
        <v>220</v>
      </c>
      <c r="B255" s="115" t="s">
        <v>202</v>
      </c>
      <c r="C255" s="124" t="s">
        <v>9</v>
      </c>
      <c r="D255" s="115" t="s">
        <v>240</v>
      </c>
      <c r="E255" s="116" t="s">
        <v>239</v>
      </c>
    </row>
    <row r="256" spans="1:5" s="72" customFormat="1" ht="14.25" customHeight="1">
      <c r="A256" s="120"/>
      <c r="B256" s="115"/>
      <c r="C256" s="124"/>
      <c r="D256" s="115"/>
      <c r="E256" s="117"/>
    </row>
    <row r="257" spans="1:5" s="86" customFormat="1" ht="18" customHeight="1">
      <c r="A257" s="109" t="s">
        <v>38</v>
      </c>
      <c r="B257" s="110"/>
      <c r="C257" s="110"/>
      <c r="D257" s="110"/>
      <c r="E257" s="111"/>
    </row>
    <row r="258" spans="1:5" s="74" customFormat="1" ht="12.75">
      <c r="A258" s="24" t="s">
        <v>155</v>
      </c>
      <c r="B258" s="29" t="s">
        <v>61</v>
      </c>
      <c r="C258" s="7">
        <v>36365</v>
      </c>
      <c r="D258" s="24"/>
      <c r="E258" s="7">
        <v>36365</v>
      </c>
    </row>
    <row r="259" spans="1:5" s="76" customFormat="1" ht="14.25">
      <c r="A259" s="47" t="s">
        <v>149</v>
      </c>
      <c r="B259" s="30" t="s">
        <v>150</v>
      </c>
      <c r="C259" s="25">
        <f>SUM(C258)</f>
        <v>36365</v>
      </c>
      <c r="D259" s="47"/>
      <c r="E259" s="25">
        <f>SUM(E258)</f>
        <v>36365</v>
      </c>
    </row>
    <row r="260" spans="1:5" s="78" customFormat="1">
      <c r="A260" s="119" t="s">
        <v>104</v>
      </c>
      <c r="B260" s="119"/>
      <c r="C260" s="41">
        <f>C259</f>
        <v>36365</v>
      </c>
      <c r="D260" s="99"/>
      <c r="E260" s="41">
        <f>E259</f>
        <v>36365</v>
      </c>
    </row>
    <row r="261" spans="1:5">
      <c r="B261" s="27"/>
      <c r="C261" s="28"/>
    </row>
    <row r="262" spans="1:5" s="85" customFormat="1" ht="14.25" customHeight="1">
      <c r="A262" s="120" t="s">
        <v>220</v>
      </c>
      <c r="B262" s="115" t="s">
        <v>203</v>
      </c>
      <c r="C262" s="124" t="s">
        <v>9</v>
      </c>
      <c r="D262" s="115" t="s">
        <v>240</v>
      </c>
      <c r="E262" s="116" t="s">
        <v>239</v>
      </c>
    </row>
    <row r="263" spans="1:5" s="85" customFormat="1" ht="14.25" customHeight="1">
      <c r="A263" s="120"/>
      <c r="B263" s="115"/>
      <c r="C263" s="124"/>
      <c r="D263" s="115"/>
      <c r="E263" s="117"/>
    </row>
    <row r="264" spans="1:5" s="85" customFormat="1" ht="18" customHeight="1">
      <c r="A264" s="121" t="s">
        <v>38</v>
      </c>
      <c r="B264" s="122"/>
      <c r="C264" s="122"/>
      <c r="D264" s="122"/>
      <c r="E264" s="123"/>
    </row>
    <row r="265" spans="1:5" s="75" customFormat="1" ht="12.75">
      <c r="A265" s="24" t="s">
        <v>115</v>
      </c>
      <c r="B265" s="11" t="s">
        <v>39</v>
      </c>
      <c r="C265" s="11">
        <v>120</v>
      </c>
      <c r="D265" s="97"/>
      <c r="E265" s="11">
        <v>120</v>
      </c>
    </row>
    <row r="266" spans="1:5" s="75" customFormat="1" ht="12.75">
      <c r="A266" s="24" t="s">
        <v>115</v>
      </c>
      <c r="B266" s="11" t="s">
        <v>114</v>
      </c>
      <c r="C266" s="11">
        <v>800</v>
      </c>
      <c r="D266" s="97"/>
      <c r="E266" s="11">
        <v>800</v>
      </c>
    </row>
    <row r="267" spans="1:5" s="77" customFormat="1" ht="14.25">
      <c r="A267" s="47" t="s">
        <v>107</v>
      </c>
      <c r="B267" s="23" t="s">
        <v>116</v>
      </c>
      <c r="C267" s="10">
        <f>SUM(C265:C266)</f>
        <v>920</v>
      </c>
      <c r="D267" s="98"/>
      <c r="E267" s="10">
        <f>SUM(E265:E266)</f>
        <v>920</v>
      </c>
    </row>
    <row r="268" spans="1:5" s="78" customFormat="1">
      <c r="A268" s="119" t="s">
        <v>104</v>
      </c>
      <c r="B268" s="119"/>
      <c r="C268" s="41">
        <f>SUM(C267)</f>
        <v>920</v>
      </c>
      <c r="D268" s="99"/>
      <c r="E268" s="41">
        <f>SUM(E267)</f>
        <v>920</v>
      </c>
    </row>
    <row r="269" spans="1:5" s="86" customFormat="1" ht="18">
      <c r="A269" s="68"/>
      <c r="B269" s="1"/>
      <c r="C269" s="3"/>
    </row>
    <row r="270" spans="1:5" ht="14.25" customHeight="1">
      <c r="A270" s="120" t="s">
        <v>220</v>
      </c>
      <c r="B270" s="115" t="s">
        <v>204</v>
      </c>
      <c r="C270" s="124" t="s">
        <v>9</v>
      </c>
      <c r="D270" s="115" t="s">
        <v>240</v>
      </c>
      <c r="E270" s="116" t="s">
        <v>239</v>
      </c>
    </row>
    <row r="271" spans="1:5" ht="14.25">
      <c r="A271" s="120"/>
      <c r="B271" s="115"/>
      <c r="C271" s="124"/>
      <c r="D271" s="115"/>
      <c r="E271" s="117"/>
    </row>
    <row r="272" spans="1:5" ht="18" customHeight="1">
      <c r="A272" s="109" t="s">
        <v>38</v>
      </c>
      <c r="B272" s="110"/>
      <c r="C272" s="110"/>
      <c r="D272" s="110"/>
      <c r="E272" s="111"/>
    </row>
    <row r="273" spans="1:5" s="75" customFormat="1" ht="12.75">
      <c r="A273" s="24" t="s">
        <v>117</v>
      </c>
      <c r="B273" s="11" t="s">
        <v>31</v>
      </c>
      <c r="C273" s="7">
        <v>300</v>
      </c>
      <c r="D273" s="97"/>
      <c r="E273" s="7">
        <v>300</v>
      </c>
    </row>
    <row r="274" spans="1:5" s="75" customFormat="1" ht="12.75">
      <c r="A274" s="24" t="s">
        <v>117</v>
      </c>
      <c r="B274" s="11" t="s">
        <v>114</v>
      </c>
      <c r="C274" s="7">
        <v>310</v>
      </c>
      <c r="D274" s="97"/>
      <c r="E274" s="7">
        <v>310</v>
      </c>
    </row>
    <row r="275" spans="1:5" s="75" customFormat="1" ht="12.75">
      <c r="A275" s="24" t="s">
        <v>117</v>
      </c>
      <c r="B275" s="11" t="s">
        <v>32</v>
      </c>
      <c r="C275" s="7">
        <v>300</v>
      </c>
      <c r="D275" s="97"/>
      <c r="E275" s="7">
        <v>300</v>
      </c>
    </row>
    <row r="276" spans="1:5" s="77" customFormat="1" ht="14.25">
      <c r="A276" s="47" t="s">
        <v>107</v>
      </c>
      <c r="B276" s="23" t="s">
        <v>116</v>
      </c>
      <c r="C276" s="25">
        <f>C273+C274+C275</f>
        <v>910</v>
      </c>
      <c r="D276" s="98"/>
      <c r="E276" s="25">
        <f>E273+E274+E275</f>
        <v>910</v>
      </c>
    </row>
    <row r="277" spans="1:5" s="78" customFormat="1" ht="18" customHeight="1">
      <c r="A277" s="119" t="s">
        <v>104</v>
      </c>
      <c r="B277" s="119"/>
      <c r="C277" s="46">
        <f>SUM(C276)</f>
        <v>910</v>
      </c>
      <c r="D277" s="99"/>
      <c r="E277" s="46">
        <f>SUM(E276)</f>
        <v>910</v>
      </c>
    </row>
    <row r="278" spans="1:5" ht="18">
      <c r="B278" s="1"/>
      <c r="C278" s="2"/>
    </row>
    <row r="279" spans="1:5" s="92" customFormat="1" ht="14.25" customHeight="1">
      <c r="A279" s="120" t="s">
        <v>220</v>
      </c>
      <c r="B279" s="115" t="s">
        <v>205</v>
      </c>
      <c r="C279" s="115" t="s">
        <v>9</v>
      </c>
      <c r="D279" s="115" t="s">
        <v>240</v>
      </c>
      <c r="E279" s="116" t="s">
        <v>239</v>
      </c>
    </row>
    <row r="280" spans="1:5" s="92" customFormat="1" ht="14.25">
      <c r="A280" s="120"/>
      <c r="B280" s="115"/>
      <c r="C280" s="115"/>
      <c r="D280" s="115"/>
      <c r="E280" s="117"/>
    </row>
    <row r="281" spans="1:5" s="92" customFormat="1" ht="18" customHeight="1">
      <c r="A281" s="109" t="s">
        <v>37</v>
      </c>
      <c r="B281" s="110"/>
      <c r="C281" s="110"/>
      <c r="D281" s="110"/>
      <c r="E281" s="111"/>
    </row>
    <row r="282" spans="1:5" s="74" customFormat="1" ht="12.75">
      <c r="A282" s="24" t="s">
        <v>151</v>
      </c>
      <c r="B282" s="29" t="s">
        <v>42</v>
      </c>
      <c r="C282" s="9">
        <v>2000</v>
      </c>
      <c r="D282" s="24"/>
      <c r="E282" s="9">
        <v>2000</v>
      </c>
    </row>
    <row r="283" spans="1:5" s="76" customFormat="1" ht="14.25">
      <c r="A283" s="47" t="s">
        <v>151</v>
      </c>
      <c r="B283" s="23" t="s">
        <v>43</v>
      </c>
      <c r="C283" s="13">
        <f>SUM(C282:C282)</f>
        <v>2000</v>
      </c>
      <c r="D283" s="47"/>
      <c r="E283" s="13">
        <f>SUM(E282:E282)</f>
        <v>2000</v>
      </c>
    </row>
    <row r="284" spans="1:5" s="72" customFormat="1" ht="18" customHeight="1">
      <c r="A284" s="119" t="s">
        <v>118</v>
      </c>
      <c r="B284" s="119"/>
      <c r="C284" s="51">
        <f>C283</f>
        <v>2000</v>
      </c>
      <c r="D284" s="18"/>
      <c r="E284" s="51">
        <f>E283</f>
        <v>2000</v>
      </c>
    </row>
    <row r="285" spans="1:5" s="92" customFormat="1" ht="18" customHeight="1">
      <c r="A285" s="109" t="s">
        <v>38</v>
      </c>
      <c r="B285" s="110"/>
      <c r="C285" s="110"/>
      <c r="D285" s="110"/>
      <c r="E285" s="111"/>
    </row>
    <row r="286" spans="1:5" s="76" customFormat="1" ht="14.25">
      <c r="A286" s="47" t="s">
        <v>82</v>
      </c>
      <c r="B286" s="30" t="s">
        <v>5</v>
      </c>
      <c r="C286" s="13">
        <v>2162</v>
      </c>
      <c r="D286" s="47"/>
      <c r="E286" s="13">
        <v>2162</v>
      </c>
    </row>
    <row r="287" spans="1:5" s="76" customFormat="1" ht="14.25">
      <c r="A287" s="47" t="s">
        <v>98</v>
      </c>
      <c r="B287" s="30" t="s">
        <v>6</v>
      </c>
      <c r="C287" s="13">
        <v>292</v>
      </c>
      <c r="D287" s="47"/>
      <c r="E287" s="13">
        <v>292</v>
      </c>
    </row>
    <row r="288" spans="1:5" s="72" customFormat="1">
      <c r="A288" s="119" t="s">
        <v>104</v>
      </c>
      <c r="B288" s="119"/>
      <c r="C288" s="51">
        <f>C286+C287</f>
        <v>2454</v>
      </c>
      <c r="D288" s="18"/>
      <c r="E288" s="51">
        <f>E286+E287</f>
        <v>2454</v>
      </c>
    </row>
    <row r="289" spans="1:5" s="92" customFormat="1" ht="18">
      <c r="A289" s="68"/>
      <c r="B289" s="1"/>
      <c r="C289" s="3"/>
    </row>
    <row r="290" spans="1:5" s="92" customFormat="1" ht="14.25" customHeight="1">
      <c r="A290" s="120" t="s">
        <v>220</v>
      </c>
      <c r="B290" s="115" t="s">
        <v>231</v>
      </c>
      <c r="C290" s="115" t="s">
        <v>9</v>
      </c>
      <c r="D290" s="115" t="s">
        <v>240</v>
      </c>
      <c r="E290" s="116" t="s">
        <v>239</v>
      </c>
    </row>
    <row r="291" spans="1:5" s="92" customFormat="1" ht="14.25">
      <c r="A291" s="120"/>
      <c r="B291" s="115"/>
      <c r="C291" s="115"/>
      <c r="D291" s="115"/>
      <c r="E291" s="117"/>
    </row>
    <row r="292" spans="1:5" s="92" customFormat="1" ht="18" customHeight="1">
      <c r="A292" s="109" t="s">
        <v>38</v>
      </c>
      <c r="B292" s="110"/>
      <c r="C292" s="110"/>
      <c r="D292" s="110"/>
      <c r="E292" s="111"/>
    </row>
    <row r="293" spans="1:5" s="74" customFormat="1" ht="12.75">
      <c r="A293" s="24" t="s">
        <v>157</v>
      </c>
      <c r="B293" s="29" t="s">
        <v>63</v>
      </c>
      <c r="C293" s="6">
        <v>500</v>
      </c>
      <c r="D293" s="24"/>
      <c r="E293" s="6">
        <v>500</v>
      </c>
    </row>
    <row r="294" spans="1:5" s="74" customFormat="1" ht="12.75">
      <c r="A294" s="24" t="s">
        <v>157</v>
      </c>
      <c r="B294" s="29" t="s">
        <v>48</v>
      </c>
      <c r="C294" s="6">
        <v>27</v>
      </c>
      <c r="D294" s="24"/>
      <c r="E294" s="6">
        <v>27</v>
      </c>
    </row>
    <row r="295" spans="1:5" s="74" customFormat="1" ht="12.75">
      <c r="A295" s="24" t="s">
        <v>157</v>
      </c>
      <c r="B295" s="29" t="s">
        <v>49</v>
      </c>
      <c r="C295" s="6">
        <v>20</v>
      </c>
      <c r="D295" s="24"/>
      <c r="E295" s="6">
        <v>20</v>
      </c>
    </row>
    <row r="296" spans="1:5" s="74" customFormat="1" ht="12.75">
      <c r="A296" s="24" t="s">
        <v>157</v>
      </c>
      <c r="B296" s="29" t="s">
        <v>50</v>
      </c>
      <c r="C296" s="6">
        <v>30</v>
      </c>
      <c r="D296" s="24"/>
      <c r="E296" s="6">
        <v>30</v>
      </c>
    </row>
    <row r="297" spans="1:5" s="74" customFormat="1" ht="12.75">
      <c r="A297" s="24" t="s">
        <v>157</v>
      </c>
      <c r="B297" s="29" t="s">
        <v>64</v>
      </c>
      <c r="C297" s="6">
        <v>31</v>
      </c>
      <c r="D297" s="24"/>
      <c r="E297" s="6">
        <v>31</v>
      </c>
    </row>
    <row r="298" spans="1:5" s="76" customFormat="1" ht="14.25">
      <c r="A298" s="47" t="s">
        <v>157</v>
      </c>
      <c r="B298" s="23" t="s">
        <v>158</v>
      </c>
      <c r="C298" s="10">
        <f>SUM(C293:C297)</f>
        <v>608</v>
      </c>
      <c r="D298" s="47"/>
      <c r="E298" s="10">
        <f>SUM(E293:E297)</f>
        <v>608</v>
      </c>
    </row>
    <row r="299" spans="1:5" s="72" customFormat="1">
      <c r="A299" s="119" t="s">
        <v>104</v>
      </c>
      <c r="B299" s="119"/>
      <c r="C299" s="41">
        <f>C298</f>
        <v>608</v>
      </c>
      <c r="D299" s="18"/>
      <c r="E299" s="41">
        <f>E298</f>
        <v>608</v>
      </c>
    </row>
    <row r="300" spans="1:5" s="92" customFormat="1" ht="18">
      <c r="A300" s="68"/>
      <c r="B300" s="1"/>
      <c r="C300" s="3"/>
    </row>
    <row r="301" spans="1:5" ht="14.25" customHeight="1">
      <c r="A301" s="120" t="s">
        <v>220</v>
      </c>
      <c r="B301" s="115" t="s">
        <v>232</v>
      </c>
      <c r="C301" s="124" t="s">
        <v>9</v>
      </c>
      <c r="D301" s="115" t="s">
        <v>240</v>
      </c>
      <c r="E301" s="116" t="s">
        <v>239</v>
      </c>
    </row>
    <row r="302" spans="1:5" ht="14.25">
      <c r="A302" s="120"/>
      <c r="B302" s="115"/>
      <c r="C302" s="124"/>
      <c r="D302" s="115"/>
      <c r="E302" s="117"/>
    </row>
    <row r="303" spans="1:5" s="86" customFormat="1" ht="18" customHeight="1">
      <c r="A303" s="109" t="s">
        <v>38</v>
      </c>
      <c r="B303" s="110"/>
      <c r="C303" s="110"/>
      <c r="D303" s="110"/>
      <c r="E303" s="111"/>
    </row>
    <row r="304" spans="1:5" s="77" customFormat="1" ht="14.25">
      <c r="A304" s="47" t="s">
        <v>82</v>
      </c>
      <c r="B304" s="30" t="s">
        <v>5</v>
      </c>
      <c r="C304" s="25">
        <v>3728</v>
      </c>
      <c r="D304" s="98"/>
      <c r="E304" s="25">
        <v>3728</v>
      </c>
    </row>
    <row r="305" spans="1:5" s="77" customFormat="1" ht="14.25">
      <c r="A305" s="47" t="s">
        <v>98</v>
      </c>
      <c r="B305" s="30" t="s">
        <v>11</v>
      </c>
      <c r="C305" s="25">
        <v>1048</v>
      </c>
      <c r="D305" s="98"/>
      <c r="E305" s="25">
        <v>1048</v>
      </c>
    </row>
    <row r="306" spans="1:5" s="75" customFormat="1" ht="12.75">
      <c r="A306" s="24" t="s">
        <v>78</v>
      </c>
      <c r="B306" s="29" t="s">
        <v>100</v>
      </c>
      <c r="C306" s="7">
        <v>547</v>
      </c>
      <c r="D306" s="97"/>
      <c r="E306" s="7">
        <v>547</v>
      </c>
    </row>
    <row r="307" spans="1:5" s="75" customFormat="1" ht="12.75">
      <c r="A307" s="24" t="s">
        <v>77</v>
      </c>
      <c r="B307" s="29" t="s">
        <v>91</v>
      </c>
      <c r="C307" s="7">
        <v>150</v>
      </c>
      <c r="D307" s="97"/>
      <c r="E307" s="7">
        <v>150</v>
      </c>
    </row>
    <row r="308" spans="1:5" s="75" customFormat="1" ht="12.75">
      <c r="A308" s="24" t="s">
        <v>92</v>
      </c>
      <c r="B308" s="29" t="s">
        <v>103</v>
      </c>
      <c r="C308" s="7">
        <v>500</v>
      </c>
      <c r="D308" s="97"/>
      <c r="E308" s="7">
        <v>500</v>
      </c>
    </row>
    <row r="309" spans="1:5" s="75" customFormat="1" ht="12.75">
      <c r="A309" s="24" t="s">
        <v>96</v>
      </c>
      <c r="B309" s="29" t="s">
        <v>195</v>
      </c>
      <c r="C309" s="7">
        <v>323</v>
      </c>
      <c r="D309" s="97"/>
      <c r="E309" s="7">
        <v>323</v>
      </c>
    </row>
    <row r="310" spans="1:5" s="75" customFormat="1" ht="12.75">
      <c r="A310" s="24" t="s">
        <v>94</v>
      </c>
      <c r="B310" s="29" t="s">
        <v>159</v>
      </c>
      <c r="C310" s="7">
        <v>50</v>
      </c>
      <c r="D310" s="97"/>
      <c r="E310" s="7">
        <v>50</v>
      </c>
    </row>
    <row r="311" spans="1:5" s="77" customFormat="1" ht="14.25">
      <c r="A311" s="47" t="s">
        <v>97</v>
      </c>
      <c r="B311" s="30" t="s">
        <v>2</v>
      </c>
      <c r="C311" s="25">
        <f>SUM(C306:C309)</f>
        <v>1520</v>
      </c>
      <c r="D311" s="98"/>
      <c r="E311" s="25">
        <f>SUM(E306:E309)</f>
        <v>1520</v>
      </c>
    </row>
    <row r="312" spans="1:5" s="78" customFormat="1" ht="18" customHeight="1">
      <c r="A312" s="119" t="s">
        <v>104</v>
      </c>
      <c r="B312" s="119"/>
      <c r="C312" s="41">
        <f>SUM(C304,C305,C311)</f>
        <v>6296</v>
      </c>
      <c r="D312" s="99"/>
      <c r="E312" s="41">
        <f>SUM(E304,E305,E311)</f>
        <v>6296</v>
      </c>
    </row>
    <row r="313" spans="1:5" s="86" customFormat="1" ht="18">
      <c r="A313" s="68"/>
      <c r="B313" s="1"/>
      <c r="C313" s="3"/>
    </row>
    <row r="314" spans="1:5" s="86" customFormat="1" ht="14.25" customHeight="1">
      <c r="A314" s="120" t="s">
        <v>220</v>
      </c>
      <c r="B314" s="115" t="s">
        <v>233</v>
      </c>
      <c r="C314" s="124" t="s">
        <v>9</v>
      </c>
      <c r="D314" s="115" t="s">
        <v>240</v>
      </c>
      <c r="E314" s="116" t="s">
        <v>239</v>
      </c>
    </row>
    <row r="315" spans="1:5" s="86" customFormat="1" ht="14.25" customHeight="1">
      <c r="A315" s="120"/>
      <c r="B315" s="115"/>
      <c r="C315" s="124"/>
      <c r="D315" s="115"/>
      <c r="E315" s="117"/>
    </row>
    <row r="316" spans="1:5" s="86" customFormat="1" ht="18" customHeight="1">
      <c r="A316" s="109" t="s">
        <v>37</v>
      </c>
      <c r="B316" s="110"/>
      <c r="C316" s="110"/>
      <c r="D316" s="110"/>
      <c r="E316" s="111"/>
    </row>
    <row r="317" spans="1:5" s="74" customFormat="1" ht="12.75">
      <c r="A317" s="24" t="s">
        <v>160</v>
      </c>
      <c r="B317" s="29" t="s">
        <v>45</v>
      </c>
      <c r="C317" s="36">
        <v>1800</v>
      </c>
      <c r="D317" s="24"/>
      <c r="E317" s="36">
        <v>1800</v>
      </c>
    </row>
    <row r="318" spans="1:5" s="76" customFormat="1" ht="14.25">
      <c r="A318" s="47" t="s">
        <v>151</v>
      </c>
      <c r="B318" s="23" t="s">
        <v>161</v>
      </c>
      <c r="C318" s="25">
        <f>C317</f>
        <v>1800</v>
      </c>
      <c r="D318" s="47"/>
      <c r="E318" s="25">
        <f>E317</f>
        <v>1800</v>
      </c>
    </row>
    <row r="319" spans="1:5" s="72" customFormat="1" ht="18" customHeight="1">
      <c r="A319" s="133" t="s">
        <v>118</v>
      </c>
      <c r="B319" s="133"/>
      <c r="C319" s="41">
        <f>C318</f>
        <v>1800</v>
      </c>
      <c r="D319" s="18"/>
      <c r="E319" s="41">
        <f>E318</f>
        <v>1800</v>
      </c>
    </row>
    <row r="320" spans="1:5" s="86" customFormat="1" ht="18" customHeight="1">
      <c r="A320" s="109" t="s">
        <v>38</v>
      </c>
      <c r="B320" s="110"/>
      <c r="C320" s="110"/>
      <c r="D320" s="110"/>
      <c r="E320" s="111"/>
    </row>
    <row r="321" spans="1:5" s="76" customFormat="1" ht="14.25">
      <c r="A321" s="47" t="s">
        <v>82</v>
      </c>
      <c r="B321" s="30" t="s">
        <v>5</v>
      </c>
      <c r="C321" s="25">
        <v>1617</v>
      </c>
      <c r="D321" s="47"/>
      <c r="E321" s="25">
        <v>1617</v>
      </c>
    </row>
    <row r="322" spans="1:5" s="76" customFormat="1" ht="14.25">
      <c r="A322" s="47" t="s">
        <v>98</v>
      </c>
      <c r="B322" s="30" t="s">
        <v>7</v>
      </c>
      <c r="C322" s="25">
        <v>436</v>
      </c>
      <c r="D322" s="47"/>
      <c r="E322" s="25">
        <v>436</v>
      </c>
    </row>
    <row r="323" spans="1:5" s="74" customFormat="1" ht="12.75">
      <c r="A323" s="24" t="s">
        <v>78</v>
      </c>
      <c r="B323" s="29" t="s">
        <v>100</v>
      </c>
      <c r="C323" s="7">
        <v>211</v>
      </c>
      <c r="D323" s="24"/>
      <c r="E323" s="7">
        <v>211</v>
      </c>
    </row>
    <row r="324" spans="1:5" s="74" customFormat="1" ht="12.75">
      <c r="A324" s="24" t="s">
        <v>92</v>
      </c>
      <c r="B324" s="29" t="s">
        <v>103</v>
      </c>
      <c r="C324" s="7">
        <v>700</v>
      </c>
      <c r="D324" s="24"/>
      <c r="E324" s="7">
        <v>700</v>
      </c>
    </row>
    <row r="325" spans="1:5" s="74" customFormat="1" ht="12.75">
      <c r="A325" s="24" t="s">
        <v>96</v>
      </c>
      <c r="B325" s="29" t="s">
        <v>195</v>
      </c>
      <c r="C325" s="7">
        <v>246</v>
      </c>
      <c r="D325" s="24"/>
      <c r="E325" s="7">
        <v>246</v>
      </c>
    </row>
    <row r="326" spans="1:5" s="74" customFormat="1" ht="12.75">
      <c r="A326" s="24" t="s">
        <v>94</v>
      </c>
      <c r="B326" s="29" t="s">
        <v>162</v>
      </c>
      <c r="C326" s="7">
        <v>50</v>
      </c>
      <c r="D326" s="24"/>
      <c r="E326" s="7">
        <v>50</v>
      </c>
    </row>
    <row r="327" spans="1:5" s="76" customFormat="1" ht="14.25">
      <c r="A327" s="47" t="s">
        <v>97</v>
      </c>
      <c r="B327" s="30" t="s">
        <v>44</v>
      </c>
      <c r="C327" s="25">
        <f>C323+C324+C325+C326</f>
        <v>1207</v>
      </c>
      <c r="D327" s="47"/>
      <c r="E327" s="25">
        <f>E323+E324+E325+E326</f>
        <v>1207</v>
      </c>
    </row>
    <row r="328" spans="1:5" s="72" customFormat="1">
      <c r="A328" s="119" t="s">
        <v>104</v>
      </c>
      <c r="B328" s="119"/>
      <c r="C328" s="41">
        <f>C321+C322+C327</f>
        <v>3260</v>
      </c>
      <c r="D328" s="18"/>
      <c r="E328" s="41">
        <f>E321+E322+E327</f>
        <v>3260</v>
      </c>
    </row>
    <row r="329" spans="1:5">
      <c r="B329" s="34"/>
      <c r="C329" s="35"/>
    </row>
    <row r="330" spans="1:5" ht="14.25" customHeight="1">
      <c r="A330" s="120" t="s">
        <v>220</v>
      </c>
      <c r="B330" s="115" t="s">
        <v>234</v>
      </c>
      <c r="C330" s="124" t="s">
        <v>9</v>
      </c>
      <c r="D330" s="115" t="s">
        <v>240</v>
      </c>
      <c r="E330" s="116" t="s">
        <v>239</v>
      </c>
    </row>
    <row r="331" spans="1:5" ht="14.25">
      <c r="A331" s="120"/>
      <c r="B331" s="115"/>
      <c r="C331" s="124"/>
      <c r="D331" s="115"/>
      <c r="E331" s="117"/>
    </row>
    <row r="332" spans="1:5" s="85" customFormat="1" ht="18" customHeight="1">
      <c r="A332" s="109" t="s">
        <v>38</v>
      </c>
      <c r="B332" s="110"/>
      <c r="C332" s="110"/>
      <c r="D332" s="110"/>
      <c r="E332" s="111"/>
    </row>
    <row r="333" spans="1:5" s="77" customFormat="1" ht="14.25">
      <c r="A333" s="47" t="s">
        <v>82</v>
      </c>
      <c r="B333" s="30" t="s">
        <v>5</v>
      </c>
      <c r="C333" s="53">
        <v>300</v>
      </c>
      <c r="D333" s="98"/>
      <c r="E333" s="53">
        <v>300</v>
      </c>
    </row>
    <row r="334" spans="1:5" s="77" customFormat="1" ht="14.25">
      <c r="A334" s="47" t="s">
        <v>98</v>
      </c>
      <c r="B334" s="30" t="s">
        <v>6</v>
      </c>
      <c r="C334" s="53">
        <v>81</v>
      </c>
      <c r="D334" s="98"/>
      <c r="E334" s="53">
        <v>81</v>
      </c>
    </row>
    <row r="335" spans="1:5" s="75" customFormat="1" ht="12.75">
      <c r="A335" s="24" t="s">
        <v>73</v>
      </c>
      <c r="B335" s="11" t="s">
        <v>100</v>
      </c>
      <c r="C335" s="6">
        <v>400</v>
      </c>
      <c r="D335" s="97"/>
      <c r="E335" s="6">
        <v>400</v>
      </c>
    </row>
    <row r="336" spans="1:5" s="75" customFormat="1" ht="12.75">
      <c r="A336" s="24" t="s">
        <v>96</v>
      </c>
      <c r="B336" s="11" t="s">
        <v>195</v>
      </c>
      <c r="C336" s="6">
        <v>20</v>
      </c>
      <c r="D336" s="97"/>
      <c r="E336" s="6">
        <v>20</v>
      </c>
    </row>
    <row r="337" spans="1:5" s="77" customFormat="1" ht="14.25">
      <c r="A337" s="47" t="s">
        <v>97</v>
      </c>
      <c r="B337" s="23" t="s">
        <v>8</v>
      </c>
      <c r="C337" s="10">
        <f>SUM(C335+C336)</f>
        <v>420</v>
      </c>
      <c r="D337" s="98"/>
      <c r="E337" s="10">
        <f>SUM(E335+E336)</f>
        <v>420</v>
      </c>
    </row>
    <row r="338" spans="1:5" s="78" customFormat="1">
      <c r="A338" s="119" t="s">
        <v>104</v>
      </c>
      <c r="B338" s="119"/>
      <c r="C338" s="41">
        <f>SUM(C333,C334,C337)</f>
        <v>801</v>
      </c>
      <c r="D338" s="99"/>
      <c r="E338" s="41">
        <f>SUM(E333,E334,E337)</f>
        <v>801</v>
      </c>
    </row>
    <row r="339" spans="1:5" s="86" customFormat="1" ht="18">
      <c r="A339" s="68"/>
      <c r="B339" s="1"/>
      <c r="C339" s="3"/>
    </row>
    <row r="340" spans="1:5" s="85" customFormat="1" ht="14.25" customHeight="1">
      <c r="A340" s="120" t="s">
        <v>220</v>
      </c>
      <c r="B340" s="115" t="s">
        <v>206</v>
      </c>
      <c r="C340" s="124" t="s">
        <v>9</v>
      </c>
      <c r="D340" s="115" t="s">
        <v>240</v>
      </c>
      <c r="E340" s="116" t="s">
        <v>239</v>
      </c>
    </row>
    <row r="341" spans="1:5" s="85" customFormat="1" ht="14.25" customHeight="1">
      <c r="A341" s="120"/>
      <c r="B341" s="115"/>
      <c r="C341" s="124"/>
      <c r="D341" s="115"/>
      <c r="E341" s="117"/>
    </row>
    <row r="342" spans="1:5" s="85" customFormat="1" ht="18" customHeight="1">
      <c r="A342" s="109" t="s">
        <v>38</v>
      </c>
      <c r="B342" s="110"/>
      <c r="C342" s="110"/>
      <c r="D342" s="110"/>
      <c r="E342" s="111"/>
    </row>
    <row r="343" spans="1:5" s="75" customFormat="1" ht="12.75">
      <c r="A343" s="24" t="s">
        <v>92</v>
      </c>
      <c r="B343" s="11" t="s">
        <v>103</v>
      </c>
      <c r="C343" s="6">
        <v>1500</v>
      </c>
      <c r="D343" s="97"/>
      <c r="E343" s="6">
        <v>1500</v>
      </c>
    </row>
    <row r="344" spans="1:5" s="75" customFormat="1" ht="12.75">
      <c r="A344" s="24" t="s">
        <v>77</v>
      </c>
      <c r="B344" s="11" t="s">
        <v>91</v>
      </c>
      <c r="C344" s="6">
        <v>150</v>
      </c>
      <c r="D344" s="97"/>
      <c r="E344" s="6">
        <v>150</v>
      </c>
    </row>
    <row r="345" spans="1:5" s="75" customFormat="1" ht="12.75">
      <c r="A345" s="24" t="s">
        <v>96</v>
      </c>
      <c r="B345" s="11" t="s">
        <v>195</v>
      </c>
      <c r="C345" s="6">
        <v>445</v>
      </c>
      <c r="D345" s="97"/>
      <c r="E345" s="6">
        <v>445</v>
      </c>
    </row>
    <row r="346" spans="1:5" s="77" customFormat="1" ht="14.25">
      <c r="A346" s="47" t="s">
        <v>97</v>
      </c>
      <c r="B346" s="23" t="s">
        <v>2</v>
      </c>
      <c r="C346" s="10">
        <f>C343+C344+C345</f>
        <v>2095</v>
      </c>
      <c r="D346" s="98"/>
      <c r="E346" s="10">
        <f>E343+E344+E345</f>
        <v>2095</v>
      </c>
    </row>
    <row r="347" spans="1:5" s="89" customFormat="1">
      <c r="A347" s="119" t="s">
        <v>104</v>
      </c>
      <c r="B347" s="119"/>
      <c r="C347" s="41">
        <f>SUM(C346)</f>
        <v>2095</v>
      </c>
      <c r="D347" s="105"/>
      <c r="E347" s="41">
        <f>SUM(E346)</f>
        <v>2095</v>
      </c>
    </row>
    <row r="348" spans="1:5" s="86" customFormat="1" ht="18">
      <c r="A348" s="68"/>
      <c r="B348" s="1"/>
      <c r="C348" s="3"/>
    </row>
    <row r="349" spans="1:5" s="85" customFormat="1" ht="14.25" customHeight="1">
      <c r="A349" s="120" t="s">
        <v>220</v>
      </c>
      <c r="B349" s="115" t="s">
        <v>235</v>
      </c>
      <c r="C349" s="124" t="s">
        <v>9</v>
      </c>
      <c r="D349" s="115" t="s">
        <v>240</v>
      </c>
      <c r="E349" s="116" t="s">
        <v>239</v>
      </c>
    </row>
    <row r="350" spans="1:5" s="85" customFormat="1" ht="14.25" customHeight="1">
      <c r="A350" s="120"/>
      <c r="B350" s="115"/>
      <c r="C350" s="124"/>
      <c r="D350" s="115"/>
      <c r="E350" s="117"/>
    </row>
    <row r="351" spans="1:5" s="85" customFormat="1" ht="18" customHeight="1">
      <c r="A351" s="109" t="s">
        <v>37</v>
      </c>
      <c r="B351" s="110"/>
      <c r="C351" s="110"/>
      <c r="D351" s="110"/>
      <c r="E351" s="111"/>
    </row>
    <row r="352" spans="1:5" s="75" customFormat="1" ht="12.75">
      <c r="A352" s="24" t="s">
        <v>211</v>
      </c>
      <c r="B352" s="67" t="s">
        <v>65</v>
      </c>
      <c r="C352" s="12">
        <v>62655</v>
      </c>
      <c r="D352" s="97"/>
      <c r="E352" s="12">
        <v>62655</v>
      </c>
    </row>
    <row r="353" spans="1:5" s="77" customFormat="1" ht="14.25">
      <c r="A353" s="47" t="s">
        <v>211</v>
      </c>
      <c r="B353" s="54" t="s">
        <v>60</v>
      </c>
      <c r="C353" s="26">
        <f>C352</f>
        <v>62655</v>
      </c>
      <c r="D353" s="98"/>
      <c r="E353" s="26">
        <f>E352</f>
        <v>62655</v>
      </c>
    </row>
    <row r="354" spans="1:5" s="78" customFormat="1">
      <c r="A354" s="119" t="s">
        <v>118</v>
      </c>
      <c r="B354" s="119"/>
      <c r="C354" s="55">
        <f>C353</f>
        <v>62655</v>
      </c>
      <c r="D354" s="99"/>
      <c r="E354" s="55">
        <f>E353</f>
        <v>62655</v>
      </c>
    </row>
    <row r="355" spans="1:5" s="85" customFormat="1" ht="18" customHeight="1">
      <c r="A355" s="109" t="s">
        <v>38</v>
      </c>
      <c r="B355" s="110"/>
      <c r="C355" s="110"/>
      <c r="D355" s="110"/>
      <c r="E355" s="111"/>
    </row>
    <row r="356" spans="1:5" s="75" customFormat="1" ht="12.75">
      <c r="A356" s="24" t="s">
        <v>92</v>
      </c>
      <c r="B356" s="11" t="s">
        <v>33</v>
      </c>
      <c r="C356" s="6">
        <v>1720</v>
      </c>
      <c r="D356" s="97"/>
      <c r="E356" s="6">
        <v>1720</v>
      </c>
    </row>
    <row r="357" spans="1:5" s="75" customFormat="1" ht="12.75">
      <c r="A357" s="24" t="s">
        <v>96</v>
      </c>
      <c r="B357" s="11" t="s">
        <v>16</v>
      </c>
      <c r="C357" s="6">
        <v>464</v>
      </c>
      <c r="D357" s="97"/>
      <c r="E357" s="6">
        <v>464</v>
      </c>
    </row>
    <row r="358" spans="1:5" s="77" customFormat="1" ht="14.25">
      <c r="A358" s="47" t="s">
        <v>97</v>
      </c>
      <c r="B358" s="23" t="s">
        <v>8</v>
      </c>
      <c r="C358" s="10">
        <f>SUM(C356:C357)</f>
        <v>2184</v>
      </c>
      <c r="D358" s="98"/>
      <c r="E358" s="10">
        <f>SUM(E356:E357)</f>
        <v>2184</v>
      </c>
    </row>
    <row r="359" spans="1:5" s="78" customFormat="1">
      <c r="A359" s="119" t="s">
        <v>104</v>
      </c>
      <c r="B359" s="119"/>
      <c r="C359" s="41">
        <f>C358</f>
        <v>2184</v>
      </c>
      <c r="D359" s="99"/>
      <c r="E359" s="41">
        <f>E358</f>
        <v>2184</v>
      </c>
    </row>
    <row r="360" spans="1:5" s="86" customFormat="1" ht="18">
      <c r="A360" s="68"/>
      <c r="B360" s="1"/>
      <c r="C360" s="3"/>
    </row>
    <row r="361" spans="1:5" s="85" customFormat="1" ht="14.25" customHeight="1">
      <c r="A361" s="120" t="s">
        <v>220</v>
      </c>
      <c r="B361" s="115" t="s">
        <v>236</v>
      </c>
      <c r="C361" s="124" t="s">
        <v>9</v>
      </c>
      <c r="D361" s="115" t="s">
        <v>240</v>
      </c>
      <c r="E361" s="116" t="s">
        <v>239</v>
      </c>
    </row>
    <row r="362" spans="1:5" s="85" customFormat="1" ht="14.25" customHeight="1">
      <c r="A362" s="120"/>
      <c r="B362" s="115"/>
      <c r="C362" s="124"/>
      <c r="D362" s="115"/>
      <c r="E362" s="117"/>
    </row>
    <row r="363" spans="1:5" s="85" customFormat="1" ht="18" customHeight="1">
      <c r="A363" s="109" t="s">
        <v>38</v>
      </c>
      <c r="B363" s="110"/>
      <c r="C363" s="110"/>
      <c r="D363" s="110"/>
      <c r="E363" s="111"/>
    </row>
    <row r="364" spans="1:5" s="75" customFormat="1" ht="12.75">
      <c r="A364" s="24" t="s">
        <v>78</v>
      </c>
      <c r="B364" s="29" t="s">
        <v>100</v>
      </c>
      <c r="C364" s="7">
        <v>400</v>
      </c>
      <c r="D364" s="97"/>
      <c r="E364" s="7">
        <v>400</v>
      </c>
    </row>
    <row r="365" spans="1:5" s="75" customFormat="1" ht="12.75">
      <c r="A365" s="24" t="s">
        <v>92</v>
      </c>
      <c r="B365" s="29" t="s">
        <v>103</v>
      </c>
      <c r="C365" s="7">
        <v>1400</v>
      </c>
      <c r="D365" s="97"/>
      <c r="E365" s="7">
        <v>1400</v>
      </c>
    </row>
    <row r="366" spans="1:5" s="75" customFormat="1" ht="12.75">
      <c r="A366" s="24" t="s">
        <v>96</v>
      </c>
      <c r="B366" s="29" t="s">
        <v>207</v>
      </c>
      <c r="C366" s="7">
        <v>486</v>
      </c>
      <c r="D366" s="97"/>
      <c r="E366" s="7">
        <v>486</v>
      </c>
    </row>
    <row r="367" spans="1:5" s="77" customFormat="1" ht="14.25">
      <c r="A367" s="47" t="s">
        <v>97</v>
      </c>
      <c r="B367" s="30" t="s">
        <v>2</v>
      </c>
      <c r="C367" s="25">
        <f>C364+C365+C366</f>
        <v>2286</v>
      </c>
      <c r="D367" s="98"/>
      <c r="E367" s="25">
        <f>E364+E365+E366</f>
        <v>2286</v>
      </c>
    </row>
    <row r="368" spans="1:5" s="78" customFormat="1">
      <c r="A368" s="119" t="s">
        <v>104</v>
      </c>
      <c r="B368" s="119"/>
      <c r="C368" s="41">
        <f>SUM(C367)</f>
        <v>2286</v>
      </c>
      <c r="D368" s="99"/>
      <c r="E368" s="41">
        <f>SUM(E367)</f>
        <v>2286</v>
      </c>
    </row>
    <row r="369" spans="1:5" s="86" customFormat="1" ht="18">
      <c r="A369" s="68"/>
      <c r="B369" s="1"/>
      <c r="C369" s="3"/>
    </row>
    <row r="370" spans="1:5" s="93" customFormat="1" ht="14.25" customHeight="1">
      <c r="A370" s="120" t="s">
        <v>220</v>
      </c>
      <c r="B370" s="115" t="s">
        <v>237</v>
      </c>
      <c r="C370" s="124" t="s">
        <v>9</v>
      </c>
      <c r="D370" s="115" t="s">
        <v>240</v>
      </c>
      <c r="E370" s="116" t="s">
        <v>239</v>
      </c>
    </row>
    <row r="371" spans="1:5" s="93" customFormat="1" ht="14.25" customHeight="1">
      <c r="A371" s="120"/>
      <c r="B371" s="115"/>
      <c r="C371" s="124"/>
      <c r="D371" s="115"/>
      <c r="E371" s="117"/>
    </row>
    <row r="372" spans="1:5" s="85" customFormat="1" ht="18" customHeight="1">
      <c r="A372" s="109" t="s">
        <v>38</v>
      </c>
      <c r="B372" s="110"/>
      <c r="C372" s="110"/>
      <c r="D372" s="110"/>
      <c r="E372" s="111"/>
    </row>
    <row r="373" spans="1:5" s="77" customFormat="1" ht="14.25">
      <c r="A373" s="47" t="s">
        <v>82</v>
      </c>
      <c r="B373" s="23" t="s">
        <v>5</v>
      </c>
      <c r="C373" s="10">
        <v>1383</v>
      </c>
      <c r="D373" s="98"/>
      <c r="E373" s="10">
        <v>1383</v>
      </c>
    </row>
    <row r="374" spans="1:5" s="77" customFormat="1" ht="14.25">
      <c r="A374" s="47" t="s">
        <v>98</v>
      </c>
      <c r="B374" s="23" t="s">
        <v>7</v>
      </c>
      <c r="C374" s="10">
        <v>385</v>
      </c>
      <c r="D374" s="98"/>
      <c r="E374" s="10">
        <v>385</v>
      </c>
    </row>
    <row r="375" spans="1:5" s="75" customFormat="1" ht="12.75">
      <c r="A375" s="24" t="s">
        <v>78</v>
      </c>
      <c r="B375" s="11" t="s">
        <v>100</v>
      </c>
      <c r="C375" s="6">
        <v>615</v>
      </c>
      <c r="D375" s="97"/>
      <c r="E375" s="6">
        <v>615</v>
      </c>
    </row>
    <row r="376" spans="1:5" s="75" customFormat="1" ht="12.75">
      <c r="A376" s="24" t="s">
        <v>165</v>
      </c>
      <c r="B376" s="11" t="s">
        <v>103</v>
      </c>
      <c r="C376" s="6">
        <v>250</v>
      </c>
      <c r="D376" s="97"/>
      <c r="E376" s="6">
        <v>250</v>
      </c>
    </row>
    <row r="377" spans="1:5" s="75" customFormat="1" ht="12.75">
      <c r="A377" s="24" t="s">
        <v>96</v>
      </c>
      <c r="B377" s="11" t="s">
        <v>195</v>
      </c>
      <c r="C377" s="6">
        <v>234</v>
      </c>
      <c r="D377" s="97"/>
      <c r="E377" s="6">
        <v>234</v>
      </c>
    </row>
    <row r="378" spans="1:5" s="77" customFormat="1" ht="14.25">
      <c r="A378" s="47" t="s">
        <v>97</v>
      </c>
      <c r="B378" s="23" t="s">
        <v>8</v>
      </c>
      <c r="C378" s="10">
        <f>SUM(C375+C376+C377)</f>
        <v>1099</v>
      </c>
      <c r="D378" s="98"/>
      <c r="E378" s="10">
        <f>SUM(E375+E376+E377)</f>
        <v>1099</v>
      </c>
    </row>
    <row r="379" spans="1:5" s="78" customFormat="1">
      <c r="A379" s="119" t="s">
        <v>104</v>
      </c>
      <c r="B379" s="119"/>
      <c r="C379" s="41">
        <f>C378+C374+C373</f>
        <v>2867</v>
      </c>
      <c r="D379" s="99"/>
      <c r="E379" s="41">
        <f>E378+E374+E373</f>
        <v>2867</v>
      </c>
    </row>
    <row r="380" spans="1:5" s="78" customFormat="1">
      <c r="A380" s="63"/>
      <c r="B380" s="63"/>
      <c r="C380" s="64"/>
    </row>
    <row r="381" spans="1:5" s="78" customFormat="1" ht="14.25" customHeight="1">
      <c r="A381" s="120" t="s">
        <v>220</v>
      </c>
      <c r="B381" s="115" t="s">
        <v>238</v>
      </c>
      <c r="C381" s="124" t="s">
        <v>9</v>
      </c>
      <c r="D381" s="115" t="s">
        <v>240</v>
      </c>
      <c r="E381" s="116" t="s">
        <v>239</v>
      </c>
    </row>
    <row r="382" spans="1:5" s="78" customFormat="1" ht="14.25" customHeight="1">
      <c r="A382" s="120"/>
      <c r="B382" s="115"/>
      <c r="C382" s="124"/>
      <c r="D382" s="115"/>
      <c r="E382" s="117"/>
    </row>
    <row r="383" spans="1:5" s="78" customFormat="1" ht="16.5" customHeight="1">
      <c r="A383" s="109" t="s">
        <v>38</v>
      </c>
      <c r="B383" s="110"/>
      <c r="C383" s="110"/>
      <c r="D383" s="110"/>
      <c r="E383" s="111"/>
    </row>
    <row r="384" spans="1:5" s="75" customFormat="1" ht="16.5" customHeight="1">
      <c r="A384" s="24" t="s">
        <v>78</v>
      </c>
      <c r="B384" s="11" t="s">
        <v>100</v>
      </c>
      <c r="C384" s="6">
        <v>79</v>
      </c>
      <c r="D384" s="97"/>
      <c r="E384" s="6">
        <v>79</v>
      </c>
    </row>
    <row r="385" spans="1:5" s="75" customFormat="1" ht="12.75">
      <c r="A385" s="24" t="s">
        <v>96</v>
      </c>
      <c r="B385" s="11" t="s">
        <v>16</v>
      </c>
      <c r="C385" s="6">
        <v>21</v>
      </c>
      <c r="D385" s="97"/>
      <c r="E385" s="6">
        <v>21</v>
      </c>
    </row>
    <row r="386" spans="1:5" s="78" customFormat="1">
      <c r="A386" s="47" t="s">
        <v>97</v>
      </c>
      <c r="B386" s="23" t="s">
        <v>8</v>
      </c>
      <c r="C386" s="10">
        <f>C384+C385</f>
        <v>100</v>
      </c>
      <c r="D386" s="99"/>
      <c r="E386" s="10">
        <f>E384+E385</f>
        <v>100</v>
      </c>
    </row>
    <row r="387" spans="1:5" s="78" customFormat="1">
      <c r="A387" s="119" t="s">
        <v>104</v>
      </c>
      <c r="B387" s="119"/>
      <c r="C387" s="41">
        <f>C386</f>
        <v>100</v>
      </c>
      <c r="D387" s="99"/>
      <c r="E387" s="41">
        <f>E386</f>
        <v>100</v>
      </c>
    </row>
    <row r="388" spans="1:5" s="92" customFormat="1" ht="15.75" customHeight="1">
      <c r="A388" s="68"/>
      <c r="B388" s="1"/>
      <c r="C388" s="3"/>
    </row>
    <row r="389" spans="1:5" ht="18" customHeight="1">
      <c r="A389" s="120" t="s">
        <v>220</v>
      </c>
      <c r="B389" s="130" t="s">
        <v>242</v>
      </c>
      <c r="C389" s="124" t="s">
        <v>9</v>
      </c>
      <c r="D389" s="115" t="s">
        <v>240</v>
      </c>
      <c r="E389" s="116" t="s">
        <v>239</v>
      </c>
    </row>
    <row r="390" spans="1:5" ht="18" customHeight="1">
      <c r="A390" s="120"/>
      <c r="B390" s="130"/>
      <c r="C390" s="131"/>
      <c r="D390" s="115"/>
      <c r="E390" s="117"/>
    </row>
    <row r="391" spans="1:5" ht="20.100000000000001" customHeight="1">
      <c r="A391" s="42" t="s">
        <v>148</v>
      </c>
      <c r="B391" s="56" t="s">
        <v>171</v>
      </c>
      <c r="C391" s="50">
        <f>C206</f>
        <v>59505</v>
      </c>
      <c r="D391" s="50">
        <f t="shared" ref="D391:E391" si="3">D206</f>
        <v>2556</v>
      </c>
      <c r="E391" s="50">
        <f t="shared" si="3"/>
        <v>62061</v>
      </c>
    </row>
    <row r="392" spans="1:5" ht="20.100000000000001" customHeight="1">
      <c r="A392" s="42" t="s">
        <v>151</v>
      </c>
      <c r="B392" s="42" t="s">
        <v>172</v>
      </c>
      <c r="C392" s="50">
        <f>C219+C246+C283+C318</f>
        <v>8427</v>
      </c>
      <c r="D392" s="50">
        <f t="shared" ref="D392:E392" si="4">D219+D246+D283+D318</f>
        <v>0</v>
      </c>
      <c r="E392" s="50">
        <f t="shared" si="4"/>
        <v>8427</v>
      </c>
    </row>
    <row r="393" spans="1:5" ht="20.100000000000001" customHeight="1">
      <c r="A393" s="42" t="s">
        <v>170</v>
      </c>
      <c r="B393" s="57" t="s">
        <v>173</v>
      </c>
      <c r="C393" s="50">
        <f>C193+C194</f>
        <v>40200</v>
      </c>
      <c r="D393" s="50">
        <f t="shared" ref="D393:E393" si="5">D193+D194</f>
        <v>0</v>
      </c>
      <c r="E393" s="50">
        <f t="shared" si="5"/>
        <v>40200</v>
      </c>
    </row>
    <row r="394" spans="1:5" ht="20.100000000000001" customHeight="1">
      <c r="A394" s="42" t="s">
        <v>71</v>
      </c>
      <c r="B394" s="57" t="s">
        <v>122</v>
      </c>
      <c r="C394" s="50">
        <f>C8+C99+C131+C154+C173+C35</f>
        <v>25831</v>
      </c>
      <c r="D394" s="50">
        <f t="shared" ref="D394:E394" si="6">D8+D99+D131+D154+D173+D35</f>
        <v>0</v>
      </c>
      <c r="E394" s="50">
        <f t="shared" si="6"/>
        <v>25831</v>
      </c>
    </row>
    <row r="395" spans="1:5" ht="20.100000000000001" customHeight="1">
      <c r="A395" s="42" t="s">
        <v>124</v>
      </c>
      <c r="B395" s="42" t="s">
        <v>125</v>
      </c>
      <c r="C395" s="50">
        <f>C101</f>
        <v>100</v>
      </c>
      <c r="D395" s="50">
        <f t="shared" ref="D395:E395" si="7">D101</f>
        <v>0</v>
      </c>
      <c r="E395" s="50">
        <f t="shared" si="7"/>
        <v>100</v>
      </c>
    </row>
    <row r="396" spans="1:5" ht="20.100000000000001" customHeight="1">
      <c r="A396" s="42" t="s">
        <v>174</v>
      </c>
      <c r="B396" s="42" t="s">
        <v>175</v>
      </c>
      <c r="C396" s="50">
        <f>C132</f>
        <v>389</v>
      </c>
      <c r="D396" s="50">
        <f t="shared" ref="D396:E396" si="8">D132</f>
        <v>0</v>
      </c>
      <c r="E396" s="50">
        <f t="shared" si="8"/>
        <v>389</v>
      </c>
    </row>
    <row r="397" spans="1:5" ht="20.100000000000001" customHeight="1">
      <c r="A397" s="42" t="s">
        <v>211</v>
      </c>
      <c r="B397" s="42" t="s">
        <v>176</v>
      </c>
      <c r="C397" s="50">
        <f>C353+C47</f>
        <v>72655</v>
      </c>
      <c r="D397" s="50">
        <f t="shared" ref="D397:E397" si="9">D353+D47</f>
        <v>0</v>
      </c>
      <c r="E397" s="50">
        <f t="shared" si="9"/>
        <v>72655</v>
      </c>
    </row>
    <row r="398" spans="1:5" ht="20.100000000000001" customHeight="1">
      <c r="A398" s="42" t="s">
        <v>127</v>
      </c>
      <c r="B398" s="42" t="s">
        <v>177</v>
      </c>
      <c r="C398" s="50">
        <f>C123</f>
        <v>35500</v>
      </c>
      <c r="D398" s="50">
        <f t="shared" ref="D398:E398" si="10">D123</f>
        <v>0</v>
      </c>
      <c r="E398" s="50">
        <f t="shared" si="10"/>
        <v>35500</v>
      </c>
    </row>
    <row r="399" spans="1:5" ht="24.95" customHeight="1">
      <c r="A399" s="132" t="s">
        <v>0</v>
      </c>
      <c r="B399" s="132"/>
      <c r="C399" s="37">
        <f>SUM(C391:C398)</f>
        <v>242607</v>
      </c>
      <c r="D399" s="37">
        <f t="shared" ref="D399:E399" si="11">SUM(D391:D398)</f>
        <v>2556</v>
      </c>
      <c r="E399" s="37">
        <f t="shared" si="11"/>
        <v>245163</v>
      </c>
    </row>
    <row r="400" spans="1:5" ht="45" customHeight="1">
      <c r="B400" s="38"/>
      <c r="C400" s="39"/>
    </row>
    <row r="401" spans="1:5" ht="18" customHeight="1">
      <c r="A401" s="120" t="s">
        <v>220</v>
      </c>
      <c r="B401" s="130" t="s">
        <v>243</v>
      </c>
      <c r="C401" s="115" t="s">
        <v>9</v>
      </c>
      <c r="D401" s="115" t="s">
        <v>240</v>
      </c>
      <c r="E401" s="116" t="s">
        <v>239</v>
      </c>
    </row>
    <row r="402" spans="1:5" ht="18" customHeight="1">
      <c r="A402" s="120"/>
      <c r="B402" s="130"/>
      <c r="C402" s="131"/>
      <c r="D402" s="115"/>
      <c r="E402" s="117"/>
    </row>
    <row r="403" spans="1:5" s="89" customFormat="1" ht="20.100000000000001" customHeight="1">
      <c r="A403" s="42" t="s">
        <v>82</v>
      </c>
      <c r="B403" s="58" t="s">
        <v>5</v>
      </c>
      <c r="C403" s="50">
        <f>C13+C52+C135+C157+C176+C222+C286+C304+C321+C333+C373+C234</f>
        <v>32330</v>
      </c>
      <c r="D403" s="50">
        <f t="shared" ref="D403:E403" si="12">D13+D52+D135+D157+D176+D222+D286+D304+D321+D333+D373+D234</f>
        <v>0</v>
      </c>
      <c r="E403" s="50">
        <f t="shared" si="12"/>
        <v>32330</v>
      </c>
    </row>
    <row r="404" spans="1:5" s="89" customFormat="1" ht="20.100000000000001" customHeight="1">
      <c r="A404" s="42" t="s">
        <v>98</v>
      </c>
      <c r="B404" s="58" t="s">
        <v>6</v>
      </c>
      <c r="C404" s="50">
        <f>C14+C53+C136+C158+C177+C223+C287+C305+C322+C334+C374+C235</f>
        <v>8753</v>
      </c>
      <c r="D404" s="50">
        <f t="shared" ref="D404:E404" si="13">D14+D53+D136+D158+D177+D223+D287+D305+D322+D334+D374+D235</f>
        <v>0</v>
      </c>
      <c r="E404" s="50">
        <f t="shared" si="13"/>
        <v>8753</v>
      </c>
    </row>
    <row r="405" spans="1:5" s="89" customFormat="1" ht="20.100000000000001" customHeight="1">
      <c r="A405" s="42" t="s">
        <v>97</v>
      </c>
      <c r="B405" s="58" t="s">
        <v>2</v>
      </c>
      <c r="C405" s="50">
        <f>C20+C57+C69+C108+C116+C143+C165+C184+C229+C252+C311+C327+C337+C346+C358+C367+C378+C240+C386</f>
        <v>56377</v>
      </c>
      <c r="D405" s="50">
        <f t="shared" ref="D405:E405" si="14">D20+D57+D69+D108+D116+D143+D165+D184+D229+D252+D311+D327+D337+D346+D358+D367+D378+D240+D386</f>
        <v>0</v>
      </c>
      <c r="E405" s="50">
        <f t="shared" si="14"/>
        <v>56377</v>
      </c>
    </row>
    <row r="406" spans="1:5" s="89" customFormat="1" ht="20.100000000000001" customHeight="1">
      <c r="A406" s="42" t="s">
        <v>81</v>
      </c>
      <c r="B406" s="58" t="s">
        <v>27</v>
      </c>
      <c r="C406" s="50">
        <f>C40+C72</f>
        <v>11662</v>
      </c>
      <c r="D406" s="50">
        <f t="shared" ref="D406:E406" si="15">D40+D72</f>
        <v>0</v>
      </c>
      <c r="E406" s="50">
        <f t="shared" si="15"/>
        <v>11662</v>
      </c>
    </row>
    <row r="407" spans="1:5" s="89" customFormat="1" ht="20.100000000000001" customHeight="1">
      <c r="A407" s="42" t="s">
        <v>167</v>
      </c>
      <c r="B407" s="58" t="s">
        <v>13</v>
      </c>
      <c r="C407" s="50">
        <f>C21+C232+C298</f>
        <v>10114</v>
      </c>
      <c r="D407" s="50">
        <f t="shared" ref="D407:E407" si="16">D21+D232+D298</f>
        <v>0</v>
      </c>
      <c r="E407" s="50">
        <f t="shared" si="16"/>
        <v>10114</v>
      </c>
    </row>
    <row r="408" spans="1:5" s="89" customFormat="1" ht="20.100000000000001" customHeight="1">
      <c r="A408" s="42" t="s">
        <v>107</v>
      </c>
      <c r="B408" s="58" t="s">
        <v>14</v>
      </c>
      <c r="C408" s="50">
        <f>C80+C90+C276+C267</f>
        <v>4165</v>
      </c>
      <c r="D408" s="50">
        <f t="shared" ref="D408:E408" si="17">D80+D90+D276+D267</f>
        <v>0</v>
      </c>
      <c r="E408" s="50">
        <f t="shared" si="17"/>
        <v>4165</v>
      </c>
    </row>
    <row r="409" spans="1:5" s="89" customFormat="1" ht="20.100000000000001" customHeight="1">
      <c r="A409" s="42" t="s">
        <v>168</v>
      </c>
      <c r="B409" s="58" t="s">
        <v>209</v>
      </c>
      <c r="C409" s="50">
        <f>C213+C259</f>
        <v>46365</v>
      </c>
      <c r="D409" s="50">
        <f t="shared" ref="D409:E409" si="18">D213+D259</f>
        <v>0</v>
      </c>
      <c r="E409" s="50">
        <f t="shared" si="18"/>
        <v>46365</v>
      </c>
    </row>
    <row r="410" spans="1:5" s="89" customFormat="1" ht="20.100000000000001" customHeight="1">
      <c r="A410" s="42" t="s">
        <v>169</v>
      </c>
      <c r="B410" s="58" t="s">
        <v>46</v>
      </c>
      <c r="C410" s="50">
        <f>C27</f>
        <v>65155</v>
      </c>
      <c r="D410" s="50">
        <f t="shared" ref="D410:E410" si="19">D27</f>
        <v>2556</v>
      </c>
      <c r="E410" s="50">
        <f t="shared" si="19"/>
        <v>67711</v>
      </c>
    </row>
    <row r="411" spans="1:5" s="89" customFormat="1" ht="20.100000000000001" customHeight="1">
      <c r="A411" s="42" t="s">
        <v>80</v>
      </c>
      <c r="B411" s="58" t="s">
        <v>210</v>
      </c>
      <c r="C411" s="50">
        <f>C146+C24+C60</f>
        <v>7686</v>
      </c>
      <c r="D411" s="50">
        <f t="shared" ref="D411:E411" si="20">D146+D24+D60</f>
        <v>0</v>
      </c>
      <c r="E411" s="50">
        <f t="shared" si="20"/>
        <v>7686</v>
      </c>
    </row>
    <row r="412" spans="1:5" ht="24.95" customHeight="1">
      <c r="A412" s="129" t="s">
        <v>15</v>
      </c>
      <c r="B412" s="129"/>
      <c r="C412" s="40">
        <f>SUM(C403:C411)</f>
        <v>242607</v>
      </c>
      <c r="D412" s="40">
        <f t="shared" ref="D412:E412" si="21">SUM(D403:D411)</f>
        <v>2556</v>
      </c>
      <c r="E412" s="40">
        <f t="shared" si="21"/>
        <v>245163</v>
      </c>
    </row>
    <row r="414" spans="1:5">
      <c r="C414" s="39"/>
    </row>
    <row r="415" spans="1:5">
      <c r="C415" s="39"/>
    </row>
  </sheetData>
  <mergeCells count="247">
    <mergeCell ref="B126:B127"/>
    <mergeCell ref="C126:C127"/>
    <mergeCell ref="B149:B150"/>
    <mergeCell ref="C149:C150"/>
    <mergeCell ref="A147:B147"/>
    <mergeCell ref="A149:A150"/>
    <mergeCell ref="A119:A120"/>
    <mergeCell ref="A124:B124"/>
    <mergeCell ref="B5:B6"/>
    <mergeCell ref="C5:C6"/>
    <mergeCell ref="A73:B73"/>
    <mergeCell ref="A75:A76"/>
    <mergeCell ref="A5:A6"/>
    <mergeCell ref="A9:B9"/>
    <mergeCell ref="A28:B28"/>
    <mergeCell ref="A30:A31"/>
    <mergeCell ref="B30:B31"/>
    <mergeCell ref="C30:C31"/>
    <mergeCell ref="A36:B36"/>
    <mergeCell ref="A41:B41"/>
    <mergeCell ref="A32:E32"/>
    <mergeCell ref="A37:E37"/>
    <mergeCell ref="D43:D44"/>
    <mergeCell ref="E43:E44"/>
    <mergeCell ref="D63:D64"/>
    <mergeCell ref="E63:E64"/>
    <mergeCell ref="D75:D76"/>
    <mergeCell ref="E75:E76"/>
    <mergeCell ref="D83:D84"/>
    <mergeCell ref="B43:B44"/>
    <mergeCell ref="C43:C44"/>
    <mergeCell ref="B63:B64"/>
    <mergeCell ref="C63:C64"/>
    <mergeCell ref="A61:B61"/>
    <mergeCell ref="A63:A64"/>
    <mergeCell ref="A81:B81"/>
    <mergeCell ref="A83:A84"/>
    <mergeCell ref="A43:A44"/>
    <mergeCell ref="A48:B48"/>
    <mergeCell ref="B75:B76"/>
    <mergeCell ref="C75:C76"/>
    <mergeCell ref="A45:E45"/>
    <mergeCell ref="A49:E49"/>
    <mergeCell ref="A65:E65"/>
    <mergeCell ref="A77:E77"/>
    <mergeCell ref="A277:B277"/>
    <mergeCell ref="A214:B214"/>
    <mergeCell ref="A216:A217"/>
    <mergeCell ref="A268:B268"/>
    <mergeCell ref="A270:A271"/>
    <mergeCell ref="A359:B359"/>
    <mergeCell ref="A361:A362"/>
    <mergeCell ref="A247:B247"/>
    <mergeCell ref="B255:B256"/>
    <mergeCell ref="B262:B263"/>
    <mergeCell ref="A253:B253"/>
    <mergeCell ref="A255:A256"/>
    <mergeCell ref="A260:B260"/>
    <mergeCell ref="A262:A263"/>
    <mergeCell ref="A338:B338"/>
    <mergeCell ref="A288:B288"/>
    <mergeCell ref="A290:A291"/>
    <mergeCell ref="A299:B299"/>
    <mergeCell ref="A284:B284"/>
    <mergeCell ref="B270:B271"/>
    <mergeCell ref="B216:B217"/>
    <mergeCell ref="B243:B244"/>
    <mergeCell ref="A220:B220"/>
    <mergeCell ref="A241:B241"/>
    <mergeCell ref="A328:B328"/>
    <mergeCell ref="A330:A331"/>
    <mergeCell ref="A340:A341"/>
    <mergeCell ref="B314:B315"/>
    <mergeCell ref="C314:C315"/>
    <mergeCell ref="A312:B312"/>
    <mergeCell ref="A314:A315"/>
    <mergeCell ref="B330:B331"/>
    <mergeCell ref="C330:C331"/>
    <mergeCell ref="B340:B341"/>
    <mergeCell ref="C340:C341"/>
    <mergeCell ref="B290:B291"/>
    <mergeCell ref="C290:C291"/>
    <mergeCell ref="B301:B302"/>
    <mergeCell ref="C301:C302"/>
    <mergeCell ref="A279:A280"/>
    <mergeCell ref="A301:A302"/>
    <mergeCell ref="A319:B319"/>
    <mergeCell ref="A281:E281"/>
    <mergeCell ref="A285:E285"/>
    <mergeCell ref="B279:B280"/>
    <mergeCell ref="C279:C280"/>
    <mergeCell ref="A401:A402"/>
    <mergeCell ref="A412:B412"/>
    <mergeCell ref="A347:B347"/>
    <mergeCell ref="A349:A350"/>
    <mergeCell ref="A354:B354"/>
    <mergeCell ref="B401:B402"/>
    <mergeCell ref="C401:C402"/>
    <mergeCell ref="B389:B390"/>
    <mergeCell ref="C389:C390"/>
    <mergeCell ref="A399:B399"/>
    <mergeCell ref="A379:B379"/>
    <mergeCell ref="A389:A390"/>
    <mergeCell ref="B370:B371"/>
    <mergeCell ref="C370:C371"/>
    <mergeCell ref="A368:B368"/>
    <mergeCell ref="A370:A371"/>
    <mergeCell ref="B349:B350"/>
    <mergeCell ref="C349:C350"/>
    <mergeCell ref="B361:B362"/>
    <mergeCell ref="C361:C362"/>
    <mergeCell ref="A387:B387"/>
    <mergeCell ref="A381:A382"/>
    <mergeCell ref="B381:B382"/>
    <mergeCell ref="C381:C382"/>
    <mergeCell ref="D126:D127"/>
    <mergeCell ref="E126:E127"/>
    <mergeCell ref="D5:D6"/>
    <mergeCell ref="C4:D4"/>
    <mergeCell ref="E5:E6"/>
    <mergeCell ref="A7:E7"/>
    <mergeCell ref="A2:E2"/>
    <mergeCell ref="A1:E1"/>
    <mergeCell ref="A10:E10"/>
    <mergeCell ref="D30:D31"/>
    <mergeCell ref="E30:E31"/>
    <mergeCell ref="B83:B84"/>
    <mergeCell ref="C83:C84"/>
    <mergeCell ref="A111:A112"/>
    <mergeCell ref="A117:B117"/>
    <mergeCell ref="B111:B112"/>
    <mergeCell ref="C111:C112"/>
    <mergeCell ref="B119:B120"/>
    <mergeCell ref="C119:C120"/>
    <mergeCell ref="A126:A127"/>
    <mergeCell ref="A102:B102"/>
    <mergeCell ref="A109:B109"/>
    <mergeCell ref="B93:B94"/>
    <mergeCell ref="C93:C94"/>
    <mergeCell ref="A264:E264"/>
    <mergeCell ref="A272:E272"/>
    <mergeCell ref="D149:D150"/>
    <mergeCell ref="E149:E150"/>
    <mergeCell ref="D168:D169"/>
    <mergeCell ref="E168:E169"/>
    <mergeCell ref="D187:D188"/>
    <mergeCell ref="E187:E188"/>
    <mergeCell ref="D209:D210"/>
    <mergeCell ref="E209:E210"/>
    <mergeCell ref="D216:D217"/>
    <mergeCell ref="E216:E217"/>
    <mergeCell ref="C255:C256"/>
    <mergeCell ref="C262:C263"/>
    <mergeCell ref="C270:C271"/>
    <mergeCell ref="C216:C217"/>
    <mergeCell ref="C243:C244"/>
    <mergeCell ref="A243:A244"/>
    <mergeCell ref="A233:B233"/>
    <mergeCell ref="A193:B193"/>
    <mergeCell ref="A206:B206"/>
    <mergeCell ref="A187:A188"/>
    <mergeCell ref="A168:A169"/>
    <mergeCell ref="A174:B174"/>
    <mergeCell ref="A221:E221"/>
    <mergeCell ref="A245:E245"/>
    <mergeCell ref="A248:E248"/>
    <mergeCell ref="A257:E257"/>
    <mergeCell ref="D349:D350"/>
    <mergeCell ref="E349:E350"/>
    <mergeCell ref="D361:D362"/>
    <mergeCell ref="E361:E362"/>
    <mergeCell ref="D370:D371"/>
    <mergeCell ref="E370:E371"/>
    <mergeCell ref="D290:D291"/>
    <mergeCell ref="E290:E291"/>
    <mergeCell ref="D301:D302"/>
    <mergeCell ref="E301:E302"/>
    <mergeCell ref="D314:D315"/>
    <mergeCell ref="E314:E315"/>
    <mergeCell ref="D330:D331"/>
    <mergeCell ref="E330:E331"/>
    <mergeCell ref="D340:D341"/>
    <mergeCell ref="E340:E341"/>
    <mergeCell ref="A292:E292"/>
    <mergeCell ref="A303:E303"/>
    <mergeCell ref="A316:E316"/>
    <mergeCell ref="A320:E320"/>
    <mergeCell ref="A128:E128"/>
    <mergeCell ref="A134:E134"/>
    <mergeCell ref="A151:E151"/>
    <mergeCell ref="A156:E156"/>
    <mergeCell ref="A170:E170"/>
    <mergeCell ref="A175:E175"/>
    <mergeCell ref="A189:E189"/>
    <mergeCell ref="A211:E211"/>
    <mergeCell ref="A218:E218"/>
    <mergeCell ref="A185:B185"/>
    <mergeCell ref="B168:B169"/>
    <mergeCell ref="A133:B133"/>
    <mergeCell ref="B209:B210"/>
    <mergeCell ref="C209:C210"/>
    <mergeCell ref="A207:B207"/>
    <mergeCell ref="A209:A210"/>
    <mergeCell ref="C168:C169"/>
    <mergeCell ref="B187:B188"/>
    <mergeCell ref="C187:C188"/>
    <mergeCell ref="A155:B155"/>
    <mergeCell ref="A166:B166"/>
    <mergeCell ref="A85:E85"/>
    <mergeCell ref="A95:E95"/>
    <mergeCell ref="A103:E103"/>
    <mergeCell ref="A113:E113"/>
    <mergeCell ref="A121:E121"/>
    <mergeCell ref="E83:E84"/>
    <mergeCell ref="D93:D94"/>
    <mergeCell ref="E93:E94"/>
    <mergeCell ref="D111:D112"/>
    <mergeCell ref="E111:E112"/>
    <mergeCell ref="D119:D120"/>
    <mergeCell ref="E119:E120"/>
    <mergeCell ref="B110:C110"/>
    <mergeCell ref="A91:B91"/>
    <mergeCell ref="A93:A94"/>
    <mergeCell ref="A342:E342"/>
    <mergeCell ref="A351:E351"/>
    <mergeCell ref="A355:E355"/>
    <mergeCell ref="A363:E363"/>
    <mergeCell ref="A372:E372"/>
    <mergeCell ref="A383:E383"/>
    <mergeCell ref="A231:E231"/>
    <mergeCell ref="D401:D402"/>
    <mergeCell ref="E401:E402"/>
    <mergeCell ref="D381:D382"/>
    <mergeCell ref="E381:E382"/>
    <mergeCell ref="D389:D390"/>
    <mergeCell ref="E389:E390"/>
    <mergeCell ref="A332:E332"/>
    <mergeCell ref="D243:D244"/>
    <mergeCell ref="E243:E244"/>
    <mergeCell ref="D255:D256"/>
    <mergeCell ref="E255:E256"/>
    <mergeCell ref="D262:D263"/>
    <mergeCell ref="E262:E263"/>
    <mergeCell ref="D270:D271"/>
    <mergeCell ref="E270:E271"/>
    <mergeCell ref="D279:D280"/>
    <mergeCell ref="E279:E280"/>
  </mergeCells>
  <printOptions horizontalCentered="1"/>
  <pageMargins left="0.15748031496062992" right="0.19685039370078741" top="0.82" bottom="0.6" header="0.31496062992125984" footer="0.23622047244094491"/>
  <pageSetup paperSize="9" scale="78" orientation="portrait" r:id="rId1"/>
  <headerFooter>
    <oddFooter>&amp;C&amp;P</oddFooter>
  </headerFooter>
  <rowBreaks count="6" manualBreakCount="6">
    <brk id="61" max="4" man="1"/>
    <brk id="124" max="4" man="1"/>
    <brk id="185" max="4" man="1"/>
    <brk id="241" max="4" man="1"/>
    <brk id="300" max="4" man="1"/>
    <brk id="35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2015 évi költségvetés</vt:lpstr>
      <vt:lpstr>'2015 évi költségvetés'!Nyomtatási_terület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Jegyzo</cp:lastModifiedBy>
  <cp:lastPrinted>2015-04-20T09:37:55Z</cp:lastPrinted>
  <dcterms:created xsi:type="dcterms:W3CDTF">2001-11-26T10:13:34Z</dcterms:created>
  <dcterms:modified xsi:type="dcterms:W3CDTF">2015-05-05T07:55:37Z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